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9\ashiya\04 都市整備課\下水道係\有田\Dドライブから移行分（Ｈ24.11.14）\経営比較分析表\平成27年度\403814　芦屋町（修正版）\"/>
    </mc:Choice>
  </mc:AlternateContent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AD10" i="4" s="1"/>
  <c r="P6" i="5"/>
  <c r="O6" i="5"/>
  <c r="N6" i="5"/>
  <c r="M6" i="5"/>
  <c r="B10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W10" i="4"/>
  <c r="P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<sst xmlns="http://schemas.openxmlformats.org/spreadsheetml/2006/main" count="220" uniqueCount="110">
  <si>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</si>
  <si>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</si>
  <si>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</si>
  <si>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</si>
  <si>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</si>
  <si>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</si>
  <si>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</si>
  <si>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</si>
  <si>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</si>
  <si>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</si>
  <si>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</si>
  <si>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</si>
  <si>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</si>
  <si>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</si>
  <si>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</si>
  <si>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</si>
  <si>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</si>
  <si>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</si>
  <si>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</si>
  <si>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</si>
  <si>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</si>
  <si>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</si>
  <si>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</si>
  <si>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</si>
  <si>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</si>
  <si>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</si>
  <si>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</si>
  <si>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</si>
  <si>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</si>
  <si>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</si>
  <si>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</si>
  <si>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</si>
  <si>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</si>
  <si>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</si>
  <si>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</si>
  <si>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</si>
  <si>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</si>
  <si>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</si>
  <si>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</si>
  <si>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</si>
  <si>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</si>
  <si>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</si>
  <si>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</si>
  <si>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</si>
  <si>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</si>
  <si>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</si>
  <si>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</si>
  <si>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</si>
  <si>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</si>
  <si>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</si>
  <si>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</si>
  <si>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</si>
  <si>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</si>
  <si>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</si>
  <si>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</si>
  <si>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</si>
  <si>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</si>
  <si>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</si>
  <si>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</si>
  <si>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</si>
  <si>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</si>
  <si>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</si>
  <si>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</si>
  <si>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</si>
  <si>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</si>
  <si>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</si>
  <si>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</si>
  <si>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</si>
  <si>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</si>
  <si>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</si>
  <si>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</si>
  <si>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</si>
  <si>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</si>
  <si>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</si>
  <si>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</si>
  <si>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</si>
  <si>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</si>
  <si>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</si>
  <si>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</si>
  <si>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</si>
  <si>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</si>
  <si>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</si>
  <si>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</si>
  <si>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</si>
  <si>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</si>
  <si>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</si>
  <si>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</si>
  <si>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</si>
  <si>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</si>
  <si>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</si>
  <si>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</si>
  <si>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</si>
  <si>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</si>
  <si>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</si>
  <si>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</si>
  <si>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</si>
  <si>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福岡県　芦屋町</t>
  </si>
  <si>
    <t>法適用</t>
  </si>
  <si>
    <t>下水道事業</t>
  </si>
  <si>
    <t>公共下水道</t>
  </si>
  <si>
    <t>Cc1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</si>
  <si>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</si>
  <si>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</si>
  <si>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</si>
  <si>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</si>
  <si>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</si>
  <si>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</si>
  <si>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芦屋町公共下水道事業は、昭和５７年に供用開始し、現在までに３０年以上経過している。また、面整備は概成しており、水洗化率も高い。近年は処理場・ポンプ場の改築更新事業を主に実施している。
　ここ５年間は、経常収支比率が１００％前後で推移しているが、供用開始後３０年以上経過しているため、現在までの欠損金の累積が大きく、類似団体と比較して10倍近くの大きい値を示している。
　企業債残高は、過去に繰上償還を行っていることもあり、残高が少なく良好な数値を示している。
　経費回収率及び汚水処理原価は平均値程度、施設利用率は供用開始当初に整備した施設について、高度経済成長による人口増計画としていたため、利用率が低くなっている。</t>
    <rPh sb="276" eb="278">
      <t>コウド</t>
    </rPh>
    <rPh sb="278" eb="280">
      <t>ケイザイ</t>
    </rPh>
    <rPh sb="280" eb="282">
      <t>セイチョウ</t>
    </rPh>
    <rPh sb="285" eb="288">
      <t>ジンコウゾウ</t>
    </rPh>
    <rPh sb="288" eb="290">
      <t>ケイカク</t>
    </rPh>
    <phoneticPr fontId="4"/>
  </si>
  <si>
    <t>　供用開始後３０年以上経過し、下水道施設は概成しているため、有形固定資産減価償却率は類似団体と比較して、高い値を示している。
　しかし、５０年以上経過している管渠が無いため、管渠老朽化率は０％となっている。
　管渠改善率については、劣化調査（ＴＶカメラ調査）結果に基づき老朽化管渠の更生・補修工事を行っている分の率が計上されている。</t>
    <rPh sb="15" eb="18">
      <t>ゲスイドウ</t>
    </rPh>
    <rPh sb="18" eb="20">
      <t>シセツ</t>
    </rPh>
    <rPh sb="21" eb="22">
      <t>オオム</t>
    </rPh>
    <rPh sb="22" eb="23">
      <t>ナ</t>
    </rPh>
    <phoneticPr fontId="4"/>
  </si>
  <si>
    <t>　今後は、累積欠損金の減少、経常収支比率及び経費回収率の向上を図り、経営改善を行うため、下水道使用料の改定及び一般会計からの繰入について、定期的に検討を行い、必要に応じて使用料改定等を実施する。
　なお、平成２８年５月より、下水道使用料金を改定する予定となっている。
　また、今後は、事業効率化や経営の安定化へ向けて、抜本的な汚水処理方法の変更や広域化、他事業との連携も含めての検討を実施する。</t>
    <rPh sb="85" eb="87">
      <t>シヨウ</t>
    </rPh>
    <rPh sb="87" eb="88">
      <t>リョウ</t>
    </rPh>
    <rPh sb="159" eb="162">
      <t>バッポンテキ</t>
    </rPh>
    <rPh sb="163" eb="165">
      <t>オスイ</t>
    </rPh>
    <rPh sb="165" eb="167">
      <t>ショリ</t>
    </rPh>
    <rPh sb="167" eb="169">
      <t>ホウホウ</t>
    </rPh>
    <rPh sb="170" eb="172">
      <t>ヘンコウ</t>
    </rPh>
    <rPh sb="185" eb="186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</si>
</sst>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0.32</c:v>
                </c:pt>
                <c:pt idx="2">
                  <c:v>0.11</c:v>
                </c:pt>
                <c:pt idx="3">
                  <c:v>0.11</c:v>
                </c:pt>
                <c:pt idx="4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67000"/>
        <c:axId val="209521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0.05</c:v>
                </c:pt>
                <c:pt idx="2">
                  <c:v>0.24</c:v>
                </c:pt>
                <c:pt idx="3">
                  <c:v>0.15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67000"/>
        <c:axId val="209521880"/>
      </c:lineChart>
      <c:dateAx>
        <c:axId val="108667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9521880"/>
        <c:crosses val="autoZero"/>
        <c:auto val="1"/>
        <c:lblOffset val="100"/>
        <c:baseTimeUnit val="years"/>
      </c:dateAx>
      <c:valAx>
        <c:axId val="209521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667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44.59</c:v>
                </c:pt>
                <c:pt idx="1">
                  <c:v>43.3</c:v>
                </c:pt>
                <c:pt idx="2">
                  <c:v>45.36</c:v>
                </c:pt>
                <c:pt idx="3">
                  <c:v>44.54</c:v>
                </c:pt>
                <c:pt idx="4">
                  <c:v>45.33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142744"/>
        <c:axId val="21079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53.07</c:v>
                </c:pt>
                <c:pt idx="1">
                  <c:v>61.95</c:v>
                </c:pt>
                <c:pt idx="2">
                  <c:v>61.91</c:v>
                </c:pt>
                <c:pt idx="3">
                  <c:v>63.6</c:v>
                </c:pt>
                <c:pt idx="4">
                  <c:v>64.23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42744"/>
        <c:axId val="210795072"/>
      </c:lineChart>
      <c:dateAx>
        <c:axId val="208142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795072"/>
        <c:crosses val="autoZero"/>
        <c:auto val="1"/>
        <c:lblOffset val="100"/>
        <c:baseTimeUnit val="years"/>
      </c:dateAx>
      <c:valAx>
        <c:axId val="21079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8142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98.69</c:v>
                </c:pt>
                <c:pt idx="1">
                  <c:v>98.74</c:v>
                </c:pt>
                <c:pt idx="2">
                  <c:v>98.84</c:v>
                </c:pt>
                <c:pt idx="3">
                  <c:v>99.01</c:v>
                </c:pt>
                <c:pt idx="4">
                  <c:v>99.03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96248"/>
        <c:axId val="21079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83.69</c:v>
                </c:pt>
                <c:pt idx="1">
                  <c:v>90.37</c:v>
                </c:pt>
                <c:pt idx="2">
                  <c:v>90.89</c:v>
                </c:pt>
                <c:pt idx="3">
                  <c:v>90.98</c:v>
                </c:pt>
                <c:pt idx="4">
                  <c:v>90.22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96248"/>
        <c:axId val="210796640"/>
      </c:lineChart>
      <c:dateAx>
        <c:axId val="210796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796640"/>
        <c:crosses val="autoZero"/>
        <c:auto val="1"/>
        <c:lblOffset val="100"/>
        <c:baseTimeUnit val="years"/>
      </c:dateAx>
      <c:valAx>
        <c:axId val="21079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796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108.32</c:v>
                </c:pt>
                <c:pt idx="1">
                  <c:v>107.67</c:v>
                </c:pt>
                <c:pt idx="2">
                  <c:v>98.91</c:v>
                </c:pt>
                <c:pt idx="3">
                  <c:v>96.93</c:v>
                </c:pt>
                <c:pt idx="4">
                  <c:v>101.02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74064"/>
        <c:axId val="20880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101.22</c:v>
                </c:pt>
                <c:pt idx="1">
                  <c:v>111.7</c:v>
                </c:pt>
                <c:pt idx="2">
                  <c:v>110.02</c:v>
                </c:pt>
                <c:pt idx="3">
                  <c:v>109.71</c:v>
                </c:pt>
                <c:pt idx="4">
                  <c:v>107.31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74064"/>
        <c:axId val="208809384"/>
      </c:lineChart>
      <c:dateAx>
        <c:axId val="10877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809384"/>
        <c:crosses val="autoZero"/>
        <c:auto val="1"/>
        <c:lblOffset val="100"/>
        <c:baseTimeUnit val="years"/>
      </c:dateAx>
      <c:valAx>
        <c:axId val="20880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77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21.92</c:v>
                </c:pt>
                <c:pt idx="1">
                  <c:v>23.03</c:v>
                </c:pt>
                <c:pt idx="2">
                  <c:v>24.02</c:v>
                </c:pt>
                <c:pt idx="3">
                  <c:v>25.1</c:v>
                </c:pt>
                <c:pt idx="4">
                  <c:v>52.14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40296"/>
        <c:axId val="21044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10.42</c:v>
                </c:pt>
                <c:pt idx="1">
                  <c:v>18.34</c:v>
                </c:pt>
                <c:pt idx="2">
                  <c:v>19.329999999999998</c:v>
                </c:pt>
                <c:pt idx="3">
                  <c:v>20.43</c:v>
                </c:pt>
                <c:pt idx="4">
                  <c:v>33.46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40296"/>
        <c:axId val="210444776"/>
      </c:lineChart>
      <c:dateAx>
        <c:axId val="210440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444776"/>
        <c:crosses val="autoZero"/>
        <c:auto val="1"/>
        <c:lblOffset val="100"/>
        <c:baseTimeUnit val="years"/>
      </c:dateAx>
      <c:valAx>
        <c:axId val="21044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440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07880"/>
        <c:axId val="208141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1.0900000000000001</c:v>
                </c:pt>
                <c:pt idx="2">
                  <c:v>1.48</c:v>
                </c:pt>
                <c:pt idx="3">
                  <c:v>1.73</c:v>
                </c:pt>
                <c:pt idx="4">
                  <c:v>3.12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07880"/>
        <c:axId val="208141568"/>
      </c:lineChart>
      <c:dateAx>
        <c:axId val="210407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8141568"/>
        <c:crosses val="autoZero"/>
        <c:auto val="1"/>
        <c:lblOffset val="100"/>
        <c:baseTimeUnit val="years"/>
      </c:dateAx>
      <c:valAx>
        <c:axId val="208141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407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553.25</c:v>
                </c:pt>
                <c:pt idx="1">
                  <c:v>546.57000000000005</c:v>
                </c:pt>
                <c:pt idx="2">
                  <c:v>544.79999999999995</c:v>
                </c:pt>
                <c:pt idx="3">
                  <c:v>549.61</c:v>
                </c:pt>
                <c:pt idx="4">
                  <c:v>252.48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62928"/>
        <c:axId val="210564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202.97</c:v>
                </c:pt>
                <c:pt idx="1">
                  <c:v>68.02</c:v>
                </c:pt>
                <c:pt idx="2">
                  <c:v>67.48</c:v>
                </c:pt>
                <c:pt idx="3">
                  <c:v>67.930000000000007</c:v>
                </c:pt>
                <c:pt idx="4">
                  <c:v>24.54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2928"/>
        <c:axId val="210564744"/>
      </c:lineChart>
      <c:dateAx>
        <c:axId val="21046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564744"/>
        <c:crosses val="autoZero"/>
        <c:auto val="1"/>
        <c:lblOffset val="100"/>
        <c:baseTimeUnit val="years"/>
      </c:dateAx>
      <c:valAx>
        <c:axId val="210564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46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919.67</c:v>
                </c:pt>
                <c:pt idx="1">
                  <c:v>436.82</c:v>
                </c:pt>
                <c:pt idx="2">
                  <c:v>687.9</c:v>
                </c:pt>
                <c:pt idx="3">
                  <c:v>533.80999999999995</c:v>
                </c:pt>
                <c:pt idx="4">
                  <c:v>147.75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65920"/>
        <c:axId val="210566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108.24</c:v>
                </c:pt>
                <c:pt idx="1">
                  <c:v>73.83</c:v>
                </c:pt>
                <c:pt idx="2">
                  <c:v>103.96</c:v>
                </c:pt>
                <c:pt idx="3">
                  <c:v>133.77000000000001</c:v>
                </c:pt>
                <c:pt idx="4">
                  <c:v>56.94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65920"/>
        <c:axId val="210566312"/>
      </c:lineChart>
      <c:dateAx>
        <c:axId val="210565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566312"/>
        <c:crosses val="autoZero"/>
        <c:auto val="1"/>
        <c:lblOffset val="100"/>
        <c:baseTimeUnit val="years"/>
      </c:dateAx>
      <c:valAx>
        <c:axId val="210566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565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210.67</c:v>
                </c:pt>
                <c:pt idx="1">
                  <c:v>207.92</c:v>
                </c:pt>
                <c:pt idx="2">
                  <c:v>255.72</c:v>
                </c:pt>
                <c:pt idx="3">
                  <c:v>258.18</c:v>
                </c:pt>
                <c:pt idx="4">
                  <c:v>242.15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67488"/>
        <c:axId val="210567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1320.98</c:v>
                </c:pt>
                <c:pt idx="1">
                  <c:v>793.1</c:v>
                </c:pt>
                <c:pt idx="2">
                  <c:v>759.86</c:v>
                </c:pt>
                <c:pt idx="3">
                  <c:v>739.53</c:v>
                </c:pt>
                <c:pt idx="4">
                  <c:v>721.06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67488"/>
        <c:axId val="210567880"/>
      </c:lineChart>
      <c:dateAx>
        <c:axId val="21056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567880"/>
        <c:crosses val="autoZero"/>
        <c:auto val="1"/>
        <c:lblOffset val="100"/>
        <c:baseTimeUnit val="years"/>
      </c:dateAx>
      <c:valAx>
        <c:axId val="210567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56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115.89</c:v>
                </c:pt>
                <c:pt idx="1">
                  <c:v>111.61</c:v>
                </c:pt>
                <c:pt idx="2">
                  <c:v>97.21</c:v>
                </c:pt>
                <c:pt idx="3">
                  <c:v>94.56</c:v>
                </c:pt>
                <c:pt idx="4">
                  <c:v>105.3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62144"/>
        <c:axId val="210461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68.63</c:v>
                </c:pt>
                <c:pt idx="1">
                  <c:v>85.47</c:v>
                </c:pt>
                <c:pt idx="2">
                  <c:v>85.6</c:v>
                </c:pt>
                <c:pt idx="3">
                  <c:v>84.05</c:v>
                </c:pt>
                <c:pt idx="4">
                  <c:v>84.86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2144"/>
        <c:axId val="210461752"/>
      </c:lineChart>
      <c:dateAx>
        <c:axId val="21046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461752"/>
        <c:crosses val="autoZero"/>
        <c:auto val="1"/>
        <c:lblOffset val="100"/>
        <c:baseTimeUnit val="years"/>
      </c:dateAx>
      <c:valAx>
        <c:axId val="210461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46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175.88</c:v>
                </c:pt>
                <c:pt idx="1">
                  <c:v>183.25</c:v>
                </c:pt>
                <c:pt idx="2">
                  <c:v>211.79</c:v>
                </c:pt>
                <c:pt idx="3">
                  <c:v>219</c:v>
                </c:pt>
                <c:pt idx="4">
                  <c:v>197.1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62536"/>
        <c:axId val="210917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222.94</c:v>
                </c:pt>
                <c:pt idx="1">
                  <c:v>184.8</c:v>
                </c:pt>
                <c:pt idx="2">
                  <c:v>185.04</c:v>
                </c:pt>
                <c:pt idx="3">
                  <c:v>190.12</c:v>
                </c:pt>
                <c:pt idx="4">
                  <c:v>188.14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462536"/>
        <c:axId val="210917672"/>
      </c:lineChart>
      <c:dateAx>
        <c:axId val="210462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0917672"/>
        <c:crosses val="autoZero"/>
        <c:auto val="1"/>
        <c:lblOffset val="100"/>
        <c:baseTimeUnit val="years"/>
      </c:dateAx>
      <c:valAx>
        <c:axId val="210917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0462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55" zoomScaleNormal="55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福岡県　芦屋町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Cc1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14682</v>
      </c>
      <c r="AM8" s="47"/>
      <c r="AN8" s="47"/>
      <c r="AO8" s="47"/>
      <c r="AP8" s="47"/>
      <c r="AQ8" s="47"/>
      <c r="AR8" s="47"/>
      <c r="AS8" s="47"/>
      <c r="AT8" s="43">
        <f>データ!S6</f>
        <v>11.6</v>
      </c>
      <c r="AU8" s="43"/>
      <c r="AV8" s="43"/>
      <c r="AW8" s="43"/>
      <c r="AX8" s="43"/>
      <c r="AY8" s="43"/>
      <c r="AZ8" s="43"/>
      <c r="BA8" s="43"/>
      <c r="BB8" s="43">
        <f>データ!T6</f>
        <v>1265.69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81.5</v>
      </c>
      <c r="J10" s="43"/>
      <c r="K10" s="43"/>
      <c r="L10" s="43"/>
      <c r="M10" s="43"/>
      <c r="N10" s="43"/>
      <c r="O10" s="43"/>
      <c r="P10" s="43">
        <f>データ!O6</f>
        <v>99.33</v>
      </c>
      <c r="Q10" s="43"/>
      <c r="R10" s="43"/>
      <c r="S10" s="43"/>
      <c r="T10" s="43"/>
      <c r="U10" s="43"/>
      <c r="V10" s="43"/>
      <c r="W10" s="43">
        <f>データ!P6</f>
        <v>90.49</v>
      </c>
      <c r="X10" s="43"/>
      <c r="Y10" s="43"/>
      <c r="Z10" s="43"/>
      <c r="AA10" s="43"/>
      <c r="AB10" s="43"/>
      <c r="AC10" s="43"/>
      <c r="AD10" s="47">
        <f>データ!Q6</f>
        <v>3130</v>
      </c>
      <c r="AE10" s="47"/>
      <c r="AF10" s="47"/>
      <c r="AG10" s="47"/>
      <c r="AH10" s="47"/>
      <c r="AI10" s="47"/>
      <c r="AJ10" s="47"/>
      <c r="AK10" s="2"/>
      <c r="AL10" s="47">
        <f>データ!U6</f>
        <v>14445</v>
      </c>
      <c r="AM10" s="47"/>
      <c r="AN10" s="47"/>
      <c r="AO10" s="47"/>
      <c r="AP10" s="47"/>
      <c r="AQ10" s="47"/>
      <c r="AR10" s="47"/>
      <c r="AS10" s="47"/>
      <c r="AT10" s="43">
        <f>データ!V6</f>
        <v>5.12</v>
      </c>
      <c r="AU10" s="43"/>
      <c r="AV10" s="43"/>
      <c r="AW10" s="43"/>
      <c r="AX10" s="43"/>
      <c r="AY10" s="43"/>
      <c r="AZ10" s="43"/>
      <c r="BA10" s="43"/>
      <c r="BB10" s="43">
        <f>データ!W6</f>
        <v>2821.29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403814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福岡県　芦屋町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>
        <f t="shared" si="3"/>
        <v>81.5</v>
      </c>
      <c r="O6" s="32">
        <f t="shared" si="3"/>
        <v>99.33</v>
      </c>
      <c r="P6" s="32">
        <f t="shared" si="3"/>
        <v>90.49</v>
      </c>
      <c r="Q6" s="32">
        <f t="shared" si="3"/>
        <v>3130</v>
      </c>
      <c r="R6" s="32">
        <f t="shared" si="3"/>
        <v>14682</v>
      </c>
      <c r="S6" s="32">
        <f t="shared" si="3"/>
        <v>11.6</v>
      </c>
      <c r="T6" s="32">
        <f t="shared" si="3"/>
        <v>1265.69</v>
      </c>
      <c r="U6" s="32">
        <f t="shared" si="3"/>
        <v>14445</v>
      </c>
      <c r="V6" s="32">
        <f t="shared" si="3"/>
        <v>5.12</v>
      </c>
      <c r="W6" s="32">
        <f t="shared" si="3"/>
        <v>2821.29</v>
      </c>
      <c r="X6" s="33">
        <f>IF(X7="",NA(),X7)</f>
        <v>108.32</v>
      </c>
      <c r="Y6" s="33">
        <f t="shared" ref="Y6:AG6" si="4">IF(Y7="",NA(),Y7)</f>
        <v>107.67</v>
      </c>
      <c r="Z6" s="33">
        <f t="shared" si="4"/>
        <v>98.91</v>
      </c>
      <c r="AA6" s="33">
        <f t="shared" si="4"/>
        <v>96.93</v>
      </c>
      <c r="AB6" s="33">
        <f t="shared" si="4"/>
        <v>101.02</v>
      </c>
      <c r="AC6" s="33">
        <f t="shared" si="4"/>
        <v>101.22</v>
      </c>
      <c r="AD6" s="33">
        <f t="shared" si="4"/>
        <v>111.7</v>
      </c>
      <c r="AE6" s="33">
        <f t="shared" si="4"/>
        <v>110.02</v>
      </c>
      <c r="AF6" s="33">
        <f t="shared" si="4"/>
        <v>109.71</v>
      </c>
      <c r="AG6" s="33">
        <f t="shared" si="4"/>
        <v>107.31</v>
      </c>
      <c r="AH6" s="32" t="str">
        <f>IF(AH7="","",IF(AH7="-","【-】","【"&amp;SUBSTITUTE(TEXT(AH7,"#,##0.00"),"-","△")&amp;"】"))</f>
        <v>【107.74】</v>
      </c>
      <c r="AI6" s="33">
        <f>IF(AI7="",NA(),AI7)</f>
        <v>553.25</v>
      </c>
      <c r="AJ6" s="33">
        <f t="shared" ref="AJ6:AR6" si="5">IF(AJ7="",NA(),AJ7)</f>
        <v>546.57000000000005</v>
      </c>
      <c r="AK6" s="33">
        <f t="shared" si="5"/>
        <v>544.79999999999995</v>
      </c>
      <c r="AL6" s="33">
        <f t="shared" si="5"/>
        <v>549.61</v>
      </c>
      <c r="AM6" s="33">
        <f t="shared" si="5"/>
        <v>252.48</v>
      </c>
      <c r="AN6" s="33">
        <f t="shared" si="5"/>
        <v>202.97</v>
      </c>
      <c r="AO6" s="33">
        <f t="shared" si="5"/>
        <v>68.02</v>
      </c>
      <c r="AP6" s="33">
        <f t="shared" si="5"/>
        <v>67.48</v>
      </c>
      <c r="AQ6" s="33">
        <f t="shared" si="5"/>
        <v>67.930000000000007</v>
      </c>
      <c r="AR6" s="33">
        <f t="shared" si="5"/>
        <v>24.54</v>
      </c>
      <c r="AS6" s="32" t="str">
        <f>IF(AS7="","",IF(AS7="-","【-】","【"&amp;SUBSTITUTE(TEXT(AS7,"#,##0.00"),"-","△")&amp;"】"))</f>
        <v>【4.71】</v>
      </c>
      <c r="AT6" s="33">
        <f>IF(AT7="",NA(),AT7)</f>
        <v>919.67</v>
      </c>
      <c r="AU6" s="33">
        <f t="shared" ref="AU6:BC6" si="6">IF(AU7="",NA(),AU7)</f>
        <v>436.82</v>
      </c>
      <c r="AV6" s="33">
        <f t="shared" si="6"/>
        <v>687.9</v>
      </c>
      <c r="AW6" s="33">
        <f t="shared" si="6"/>
        <v>533.80999999999995</v>
      </c>
      <c r="AX6" s="33">
        <f t="shared" si="6"/>
        <v>147.75</v>
      </c>
      <c r="AY6" s="33">
        <f t="shared" si="6"/>
        <v>108.24</v>
      </c>
      <c r="AZ6" s="33">
        <f t="shared" si="6"/>
        <v>73.83</v>
      </c>
      <c r="BA6" s="33">
        <f t="shared" si="6"/>
        <v>103.96</v>
      </c>
      <c r="BB6" s="33">
        <f t="shared" si="6"/>
        <v>133.77000000000001</v>
      </c>
      <c r="BC6" s="33">
        <f t="shared" si="6"/>
        <v>56.94</v>
      </c>
      <c r="BD6" s="32" t="str">
        <f>IF(BD7="","",IF(BD7="-","【-】","【"&amp;SUBSTITUTE(TEXT(BD7,"#,##0.00"),"-","△")&amp;"】"))</f>
        <v>【56.46】</v>
      </c>
      <c r="BE6" s="33">
        <f>IF(BE7="",NA(),BE7)</f>
        <v>210.67</v>
      </c>
      <c r="BF6" s="33">
        <f t="shared" ref="BF6:BN6" si="7">IF(BF7="",NA(),BF7)</f>
        <v>207.92</v>
      </c>
      <c r="BG6" s="33">
        <f t="shared" si="7"/>
        <v>255.72</v>
      </c>
      <c r="BH6" s="33">
        <f t="shared" si="7"/>
        <v>258.18</v>
      </c>
      <c r="BI6" s="33">
        <f t="shared" si="7"/>
        <v>242.15</v>
      </c>
      <c r="BJ6" s="33">
        <f t="shared" si="7"/>
        <v>1320.98</v>
      </c>
      <c r="BK6" s="33">
        <f t="shared" si="7"/>
        <v>793.1</v>
      </c>
      <c r="BL6" s="33">
        <f t="shared" si="7"/>
        <v>759.86</v>
      </c>
      <c r="BM6" s="33">
        <f t="shared" si="7"/>
        <v>739.53</v>
      </c>
      <c r="BN6" s="33">
        <f t="shared" si="7"/>
        <v>721.06</v>
      </c>
      <c r="BO6" s="32" t="str">
        <f>IF(BO7="","",IF(BO7="-","【-】","【"&amp;SUBSTITUTE(TEXT(BO7,"#,##0.00"),"-","△")&amp;"】"))</f>
        <v>【776.35】</v>
      </c>
      <c r="BP6" s="33">
        <f>IF(BP7="",NA(),BP7)</f>
        <v>115.89</v>
      </c>
      <c r="BQ6" s="33">
        <f t="shared" ref="BQ6:BY6" si="8">IF(BQ7="",NA(),BQ7)</f>
        <v>111.61</v>
      </c>
      <c r="BR6" s="33">
        <f t="shared" si="8"/>
        <v>97.21</v>
      </c>
      <c r="BS6" s="33">
        <f t="shared" si="8"/>
        <v>94.56</v>
      </c>
      <c r="BT6" s="33">
        <f t="shared" si="8"/>
        <v>105.3</v>
      </c>
      <c r="BU6" s="33">
        <f t="shared" si="8"/>
        <v>68.63</v>
      </c>
      <c r="BV6" s="33">
        <f t="shared" si="8"/>
        <v>85.47</v>
      </c>
      <c r="BW6" s="33">
        <f t="shared" si="8"/>
        <v>85.6</v>
      </c>
      <c r="BX6" s="33">
        <f t="shared" si="8"/>
        <v>84.05</v>
      </c>
      <c r="BY6" s="33">
        <f t="shared" si="8"/>
        <v>84.86</v>
      </c>
      <c r="BZ6" s="32" t="str">
        <f>IF(BZ7="","",IF(BZ7="-","【-】","【"&amp;SUBSTITUTE(TEXT(BZ7,"#,##0.00"),"-","△")&amp;"】"))</f>
        <v>【96.57】</v>
      </c>
      <c r="CA6" s="33">
        <f>IF(CA7="",NA(),CA7)</f>
        <v>175.88</v>
      </c>
      <c r="CB6" s="33">
        <f t="shared" ref="CB6:CJ6" si="9">IF(CB7="",NA(),CB7)</f>
        <v>183.25</v>
      </c>
      <c r="CC6" s="33">
        <f t="shared" si="9"/>
        <v>211.79</v>
      </c>
      <c r="CD6" s="33">
        <f t="shared" si="9"/>
        <v>219</v>
      </c>
      <c r="CE6" s="33">
        <f t="shared" si="9"/>
        <v>197.1</v>
      </c>
      <c r="CF6" s="33">
        <f t="shared" si="9"/>
        <v>222.94</v>
      </c>
      <c r="CG6" s="33">
        <f t="shared" si="9"/>
        <v>184.8</v>
      </c>
      <c r="CH6" s="33">
        <f t="shared" si="9"/>
        <v>185.04</v>
      </c>
      <c r="CI6" s="33">
        <f t="shared" si="9"/>
        <v>190.12</v>
      </c>
      <c r="CJ6" s="33">
        <f t="shared" si="9"/>
        <v>188.14</v>
      </c>
      <c r="CK6" s="32" t="str">
        <f>IF(CK7="","",IF(CK7="-","【-】","【"&amp;SUBSTITUTE(TEXT(CK7,"#,##0.00"),"-","△")&amp;"】"))</f>
        <v>【142.28】</v>
      </c>
      <c r="CL6" s="33">
        <f>IF(CL7="",NA(),CL7)</f>
        <v>44.59</v>
      </c>
      <c r="CM6" s="33">
        <f t="shared" ref="CM6:CU6" si="10">IF(CM7="",NA(),CM7)</f>
        <v>43.3</v>
      </c>
      <c r="CN6" s="33">
        <f t="shared" si="10"/>
        <v>45.36</v>
      </c>
      <c r="CO6" s="33">
        <f t="shared" si="10"/>
        <v>44.54</v>
      </c>
      <c r="CP6" s="33">
        <f t="shared" si="10"/>
        <v>45.33</v>
      </c>
      <c r="CQ6" s="33">
        <f t="shared" si="10"/>
        <v>53.07</v>
      </c>
      <c r="CR6" s="33">
        <f t="shared" si="10"/>
        <v>61.95</v>
      </c>
      <c r="CS6" s="33">
        <f t="shared" si="10"/>
        <v>61.91</v>
      </c>
      <c r="CT6" s="33">
        <f t="shared" si="10"/>
        <v>63.6</v>
      </c>
      <c r="CU6" s="33">
        <f t="shared" si="10"/>
        <v>64.23</v>
      </c>
      <c r="CV6" s="32" t="str">
        <f>IF(CV7="","",IF(CV7="-","【-】","【"&amp;SUBSTITUTE(TEXT(CV7,"#,##0.00"),"-","△")&amp;"】"))</f>
        <v>【60.35】</v>
      </c>
      <c r="CW6" s="33">
        <f>IF(CW7="",NA(),CW7)</f>
        <v>98.69</v>
      </c>
      <c r="CX6" s="33">
        <f t="shared" ref="CX6:DF6" si="11">IF(CX7="",NA(),CX7)</f>
        <v>98.74</v>
      </c>
      <c r="CY6" s="33">
        <f t="shared" si="11"/>
        <v>98.84</v>
      </c>
      <c r="CZ6" s="33">
        <f t="shared" si="11"/>
        <v>99.01</v>
      </c>
      <c r="DA6" s="33">
        <f t="shared" si="11"/>
        <v>99.03</v>
      </c>
      <c r="DB6" s="33">
        <f t="shared" si="11"/>
        <v>83.69</v>
      </c>
      <c r="DC6" s="33">
        <f t="shared" si="11"/>
        <v>90.37</v>
      </c>
      <c r="DD6" s="33">
        <f t="shared" si="11"/>
        <v>90.89</v>
      </c>
      <c r="DE6" s="33">
        <f t="shared" si="11"/>
        <v>90.98</v>
      </c>
      <c r="DF6" s="33">
        <f t="shared" si="11"/>
        <v>90.22</v>
      </c>
      <c r="DG6" s="32" t="str">
        <f>IF(DG7="","",IF(DG7="-","【-】","【"&amp;SUBSTITUTE(TEXT(DG7,"#,##0.00"),"-","△")&amp;"】"))</f>
        <v>【94.57】</v>
      </c>
      <c r="DH6" s="33">
        <f>IF(DH7="",NA(),DH7)</f>
        <v>21.92</v>
      </c>
      <c r="DI6" s="33">
        <f t="shared" ref="DI6:DQ6" si="12">IF(DI7="",NA(),DI7)</f>
        <v>23.03</v>
      </c>
      <c r="DJ6" s="33">
        <f t="shared" si="12"/>
        <v>24.02</v>
      </c>
      <c r="DK6" s="33">
        <f t="shared" si="12"/>
        <v>25.1</v>
      </c>
      <c r="DL6" s="33">
        <f t="shared" si="12"/>
        <v>52.14</v>
      </c>
      <c r="DM6" s="33">
        <f t="shared" si="12"/>
        <v>10.42</v>
      </c>
      <c r="DN6" s="33">
        <f t="shared" si="12"/>
        <v>18.34</v>
      </c>
      <c r="DO6" s="33">
        <f t="shared" si="12"/>
        <v>19.329999999999998</v>
      </c>
      <c r="DP6" s="33">
        <f t="shared" si="12"/>
        <v>20.43</v>
      </c>
      <c r="DQ6" s="33">
        <f t="shared" si="12"/>
        <v>33.46</v>
      </c>
      <c r="DR6" s="32" t="str">
        <f>IF(DR7="","",IF(DR7="-","【-】","【"&amp;SUBSTITUTE(TEXT(DR7,"#,##0.00"),"-","△")&amp;"】"))</f>
        <v>【36.27】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3">
        <f t="shared" si="13"/>
        <v>1.0900000000000001</v>
      </c>
      <c r="DZ6" s="33">
        <f t="shared" si="13"/>
        <v>1.48</v>
      </c>
      <c r="EA6" s="33">
        <f t="shared" si="13"/>
        <v>1.73</v>
      </c>
      <c r="EB6" s="33">
        <f t="shared" si="13"/>
        <v>3.12</v>
      </c>
      <c r="EC6" s="32" t="str">
        <f>IF(EC7="","",IF(EC7="-","【-】","【"&amp;SUBSTITUTE(TEXT(EC7,"#,##0.00"),"-","△")&amp;"】"))</f>
        <v>【4.35】</v>
      </c>
      <c r="ED6" s="33">
        <f>IF(ED7="",NA(),ED7)</f>
        <v>0.11</v>
      </c>
      <c r="EE6" s="33">
        <f t="shared" ref="EE6:EM6" si="14">IF(EE7="",NA(),EE7)</f>
        <v>0.32</v>
      </c>
      <c r="EF6" s="33">
        <f t="shared" si="14"/>
        <v>0.11</v>
      </c>
      <c r="EG6" s="33">
        <f t="shared" si="14"/>
        <v>0.11</v>
      </c>
      <c r="EH6" s="33">
        <f t="shared" si="14"/>
        <v>0.21</v>
      </c>
      <c r="EI6" s="33">
        <f t="shared" si="14"/>
        <v>0.02</v>
      </c>
      <c r="EJ6" s="33">
        <f t="shared" si="14"/>
        <v>0.05</v>
      </c>
      <c r="EK6" s="33">
        <f t="shared" si="14"/>
        <v>0.24</v>
      </c>
      <c r="EL6" s="33">
        <f t="shared" si="14"/>
        <v>0.15</v>
      </c>
      <c r="EM6" s="33">
        <f t="shared" si="14"/>
        <v>0.11</v>
      </c>
      <c r="EN6" s="32" t="str">
        <f>IF(EN7="","",IF(EN7="-","【-】","【"&amp;SUBSTITUTE(TEXT(EN7,"#,##0.00"),"-","△")&amp;"】"))</f>
        <v>【0.17】</v>
      </c>
    </row>
    <row r="7" spans="1:147" s="34" customFormat="1">
      <c r="A7" s="26"/>
      <c r="B7" s="35">
        <v>2014</v>
      </c>
      <c r="C7" s="35">
        <v>403814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81.5</v>
      </c>
      <c r="O7" s="36">
        <v>99.33</v>
      </c>
      <c r="P7" s="36">
        <v>90.49</v>
      </c>
      <c r="Q7" s="36">
        <v>3130</v>
      </c>
      <c r="R7" s="36">
        <v>14682</v>
      </c>
      <c r="S7" s="36">
        <v>11.6</v>
      </c>
      <c r="T7" s="36">
        <v>1265.69</v>
      </c>
      <c r="U7" s="36">
        <v>14445</v>
      </c>
      <c r="V7" s="36">
        <v>5.12</v>
      </c>
      <c r="W7" s="36">
        <v>2821.29</v>
      </c>
      <c r="X7" s="36">
        <v>108.32</v>
      </c>
      <c r="Y7" s="36">
        <v>107.67</v>
      </c>
      <c r="Z7" s="36">
        <v>98.91</v>
      </c>
      <c r="AA7" s="36">
        <v>96.93</v>
      </c>
      <c r="AB7" s="36">
        <v>101.02</v>
      </c>
      <c r="AC7" s="36">
        <v>101.22</v>
      </c>
      <c r="AD7" s="36">
        <v>111.7</v>
      </c>
      <c r="AE7" s="36">
        <v>110.02</v>
      </c>
      <c r="AF7" s="36">
        <v>109.71</v>
      </c>
      <c r="AG7" s="36">
        <v>107.31</v>
      </c>
      <c r="AH7" s="36">
        <v>107.74</v>
      </c>
      <c r="AI7" s="36">
        <v>553.25</v>
      </c>
      <c r="AJ7" s="36">
        <v>546.57000000000005</v>
      </c>
      <c r="AK7" s="36">
        <v>544.79999999999995</v>
      </c>
      <c r="AL7" s="36">
        <v>549.61</v>
      </c>
      <c r="AM7" s="36">
        <v>252.48</v>
      </c>
      <c r="AN7" s="36">
        <v>202.97</v>
      </c>
      <c r="AO7" s="36">
        <v>68.02</v>
      </c>
      <c r="AP7" s="36">
        <v>67.48</v>
      </c>
      <c r="AQ7" s="36">
        <v>67.930000000000007</v>
      </c>
      <c r="AR7" s="36">
        <v>24.54</v>
      </c>
      <c r="AS7" s="36">
        <v>4.71</v>
      </c>
      <c r="AT7" s="36">
        <v>919.67</v>
      </c>
      <c r="AU7" s="36">
        <v>436.82</v>
      </c>
      <c r="AV7" s="36">
        <v>687.9</v>
      </c>
      <c r="AW7" s="36">
        <v>533.80999999999995</v>
      </c>
      <c r="AX7" s="36">
        <v>147.75</v>
      </c>
      <c r="AY7" s="36">
        <v>108.24</v>
      </c>
      <c r="AZ7" s="36">
        <v>73.83</v>
      </c>
      <c r="BA7" s="36">
        <v>103.96</v>
      </c>
      <c r="BB7" s="36">
        <v>133.77000000000001</v>
      </c>
      <c r="BC7" s="36">
        <v>56.94</v>
      </c>
      <c r="BD7" s="36">
        <v>56.46</v>
      </c>
      <c r="BE7" s="36">
        <v>210.67</v>
      </c>
      <c r="BF7" s="36">
        <v>207.92</v>
      </c>
      <c r="BG7" s="36">
        <v>255.72</v>
      </c>
      <c r="BH7" s="36">
        <v>258.18</v>
      </c>
      <c r="BI7" s="36">
        <v>242.15</v>
      </c>
      <c r="BJ7" s="36">
        <v>1320.98</v>
      </c>
      <c r="BK7" s="36">
        <v>793.1</v>
      </c>
      <c r="BL7" s="36">
        <v>759.86</v>
      </c>
      <c r="BM7" s="36">
        <v>739.53</v>
      </c>
      <c r="BN7" s="36">
        <v>721.06</v>
      </c>
      <c r="BO7" s="36">
        <v>776.35</v>
      </c>
      <c r="BP7" s="36">
        <v>115.89</v>
      </c>
      <c r="BQ7" s="36">
        <v>111.61</v>
      </c>
      <c r="BR7" s="36">
        <v>97.21</v>
      </c>
      <c r="BS7" s="36">
        <v>94.56</v>
      </c>
      <c r="BT7" s="36">
        <v>105.3</v>
      </c>
      <c r="BU7" s="36">
        <v>68.63</v>
      </c>
      <c r="BV7" s="36">
        <v>85.47</v>
      </c>
      <c r="BW7" s="36">
        <v>85.6</v>
      </c>
      <c r="BX7" s="36">
        <v>84.05</v>
      </c>
      <c r="BY7" s="36">
        <v>84.86</v>
      </c>
      <c r="BZ7" s="36">
        <v>96.57</v>
      </c>
      <c r="CA7" s="36">
        <v>175.88</v>
      </c>
      <c r="CB7" s="36">
        <v>183.25</v>
      </c>
      <c r="CC7" s="36">
        <v>211.79</v>
      </c>
      <c r="CD7" s="36">
        <v>219</v>
      </c>
      <c r="CE7" s="36">
        <v>197.1</v>
      </c>
      <c r="CF7" s="36">
        <v>222.94</v>
      </c>
      <c r="CG7" s="36">
        <v>184.8</v>
      </c>
      <c r="CH7" s="36">
        <v>185.04</v>
      </c>
      <c r="CI7" s="36">
        <v>190.12</v>
      </c>
      <c r="CJ7" s="36">
        <v>188.14</v>
      </c>
      <c r="CK7" s="36">
        <v>142.28</v>
      </c>
      <c r="CL7" s="36">
        <v>44.59</v>
      </c>
      <c r="CM7" s="36">
        <v>43.3</v>
      </c>
      <c r="CN7" s="36">
        <v>45.36</v>
      </c>
      <c r="CO7" s="36">
        <v>44.54</v>
      </c>
      <c r="CP7" s="36">
        <v>45.33</v>
      </c>
      <c r="CQ7" s="36">
        <v>53.07</v>
      </c>
      <c r="CR7" s="36">
        <v>61.95</v>
      </c>
      <c r="CS7" s="36">
        <v>61.91</v>
      </c>
      <c r="CT7" s="36">
        <v>63.6</v>
      </c>
      <c r="CU7" s="36">
        <v>64.23</v>
      </c>
      <c r="CV7" s="36">
        <v>60.35</v>
      </c>
      <c r="CW7" s="36">
        <v>98.69</v>
      </c>
      <c r="CX7" s="36">
        <v>98.74</v>
      </c>
      <c r="CY7" s="36">
        <v>98.84</v>
      </c>
      <c r="CZ7" s="36">
        <v>99.01</v>
      </c>
      <c r="DA7" s="36">
        <v>99.03</v>
      </c>
      <c r="DB7" s="36">
        <v>83.69</v>
      </c>
      <c r="DC7" s="36">
        <v>90.37</v>
      </c>
      <c r="DD7" s="36">
        <v>90.89</v>
      </c>
      <c r="DE7" s="36">
        <v>90.98</v>
      </c>
      <c r="DF7" s="36">
        <v>90.22</v>
      </c>
      <c r="DG7" s="36">
        <v>94.57</v>
      </c>
      <c r="DH7" s="36">
        <v>21.92</v>
      </c>
      <c r="DI7" s="36">
        <v>23.03</v>
      </c>
      <c r="DJ7" s="36">
        <v>24.02</v>
      </c>
      <c r="DK7" s="36">
        <v>25.1</v>
      </c>
      <c r="DL7" s="36">
        <v>52.14</v>
      </c>
      <c r="DM7" s="36">
        <v>10.42</v>
      </c>
      <c r="DN7" s="36">
        <v>18.34</v>
      </c>
      <c r="DO7" s="36">
        <v>19.329999999999998</v>
      </c>
      <c r="DP7" s="36">
        <v>20.43</v>
      </c>
      <c r="DQ7" s="36">
        <v>33.46</v>
      </c>
      <c r="DR7" s="36">
        <v>36.270000000000003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1.0900000000000001</v>
      </c>
      <c r="DZ7" s="36">
        <v>1.48</v>
      </c>
      <c r="EA7" s="36">
        <v>1.73</v>
      </c>
      <c r="EB7" s="36">
        <v>3.12</v>
      </c>
      <c r="EC7" s="36">
        <v>4.3499999999999996</v>
      </c>
      <c r="ED7" s="36">
        <v>0.11</v>
      </c>
      <c r="EE7" s="36">
        <v>0.32</v>
      </c>
      <c r="EF7" s="36">
        <v>0.11</v>
      </c>
      <c r="EG7" s="36">
        <v>0.11</v>
      </c>
      <c r="EH7" s="36">
        <v>0.21</v>
      </c>
      <c r="EI7" s="36">
        <v>0.02</v>
      </c>
      <c r="EJ7" s="36">
        <v>0.05</v>
      </c>
      <c r="EK7" s="36">
        <v>0.24</v>
      </c>
      <c r="EL7" s="36">
        <v>0.15</v>
      </c>
      <c r="EM7" s="36">
        <v>0.11</v>
      </c>
      <c r="EN7" s="36">
        <v>0.17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ashiya</cp:lastModifiedBy>
  <dcterms:created xsi:type="dcterms:W3CDTF">2016-02-03T07:45:39Z</dcterms:created>
  <dcterms:modified xsi:type="dcterms:W3CDTF">2018-02-21T01:54:20Z</dcterms:modified>
  <cp:category/>
</cp:coreProperties>
</file>