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8年度\37芦屋町\公表用\"/>
    </mc:Choice>
  </mc:AlternateContent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<sst xmlns="http://schemas.openxmlformats.org/spreadsheetml/2006/main" count="228" uniqueCount="110">
  <si>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</si>
  <si>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</si>
  <si>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</si>
  <si>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</si>
  <si>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</si>
  <si>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</si>
  <si>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</si>
  <si>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</si>
  <si>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</si>
  <si>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</si>
  <si>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</si>
  <si>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</si>
  <si>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</si>
  <si>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</si>
  <si>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</si>
  <si>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</si>
  <si>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</si>
  <si>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</si>
  <si>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</si>
  <si>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</si>
  <si>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</si>
  <si>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</si>
  <si>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</si>
  <si>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</si>
  <si>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</si>
  <si>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</si>
  <si>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</si>
  <si>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</si>
  <si>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</si>
  <si>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</si>
  <si>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</si>
  <si>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</si>
  <si>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</si>
  <si>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</si>
  <si>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</si>
  <si>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</si>
  <si>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</si>
  <si>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</si>
  <si>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</si>
  <si>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</si>
  <si>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</si>
  <si>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</si>
  <si>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</si>
  <si>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</si>
  <si>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</si>
  <si>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</si>
  <si>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</si>
  <si>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</si>
  <si>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</si>
  <si>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</si>
  <si>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</si>
  <si>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</si>
  <si>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</si>
  <si>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</si>
  <si>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</si>
  <si>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</si>
  <si>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</si>
  <si>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</si>
  <si>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</si>
  <si>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</si>
  <si>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</si>
  <si>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</si>
  <si>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</si>
  <si>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</si>
  <si>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</si>
  <si>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</si>
  <si>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</si>
  <si>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</si>
  <si>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</si>
  <si>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</si>
  <si>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</si>
  <si>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</si>
  <si>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</si>
  <si>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</si>
  <si>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</si>
  <si>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</si>
  <si>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</si>
  <si>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</si>
  <si>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</si>
  <si>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</si>
  <si>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</si>
  <si>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</si>
  <si>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</si>
  <si>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</si>
  <si>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</si>
  <si>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</si>
  <si>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</si>
  <si>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</si>
  <si>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</si>
  <si>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</si>
  <si>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</si>
  <si>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</si>
  <si>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</si>
  <si>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</si>
  <si>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</si>
  <si>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</si>
  <si>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</si>
  <si>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</si>
  <si>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</si>
  <si>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</si>
  <si>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</si>
  <si>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</si>
  <si>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</si>
  <si>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</si>
  <si>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</si>
  <si>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</si>
  <si>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</si>
  <si>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、公共下水道事業へ接続しており、処理場は有していない。そのため、各種経営に関する数値は按分により算定しいるところが多く、経常収支比率100％、累積欠損金比率0％、経費回収率が約100％となっている。　
　企業債残高は、類似団体と比較して低い値を示している。</t>
    <phoneticPr fontId="4"/>
  </si>
  <si>
    <t>　特定環境保全公共下水道事業は、平成４年度から整備を開始しており、供用開始して２０年以上が経過している。また、５０年以上を経過した老朽化管は無く、更生工事や修繕工事も行っていない。
　有形固定資産減価償却費は、管渠施設は概成しているため、類似団体と比較して若干高い数値を示している。</t>
    <phoneticPr fontId="4"/>
  </si>
  <si>
    <t>　今後は、公共下水道事業と同様に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なお、平成２８年５月に下水道使用料を改定済みである。
　また、今後は、事業効率化や経営の安定化へ向けて、抜本的な汚水処理方法の変更や広域化、他事業との連携も含めての検討を実施する。</t>
    <rPh sb="131" eb="132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</si>
</sst>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10504"/>
        <c:axId val="21681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10504"/>
        <c:axId val="216810896"/>
      </c:lineChart>
      <c:dateAx>
        <c:axId val="21681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810896"/>
        <c:crosses val="autoZero"/>
        <c:auto val="1"/>
        <c:lblOffset val="100"/>
        <c:baseTimeUnit val="years"/>
      </c:dateAx>
      <c:valAx>
        <c:axId val="21681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81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60144"/>
        <c:axId val="218160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60144"/>
        <c:axId val="218160536"/>
      </c:lineChart>
      <c:dateAx>
        <c:axId val="21816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60536"/>
        <c:crosses val="autoZero"/>
        <c:auto val="1"/>
        <c:lblOffset val="100"/>
        <c:baseTimeUnit val="years"/>
      </c:dateAx>
      <c:valAx>
        <c:axId val="218160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6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89640"/>
        <c:axId val="21829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89640"/>
        <c:axId val="218290032"/>
      </c:lineChart>
      <c:dateAx>
        <c:axId val="218289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0032"/>
        <c:crosses val="autoZero"/>
        <c:auto val="1"/>
        <c:lblOffset val="100"/>
        <c:baseTimeUnit val="years"/>
      </c:dateAx>
      <c:valAx>
        <c:axId val="21829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8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12072"/>
        <c:axId val="21681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94.73</c:v>
                </c:pt>
                <c:pt idx="2">
                  <c:v>96.59</c:v>
                </c:pt>
                <c:pt idx="3">
                  <c:v>101.24</c:v>
                </c:pt>
                <c:pt idx="4">
                  <c:v>100.94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12072"/>
        <c:axId val="216812464"/>
      </c:lineChart>
      <c:dateAx>
        <c:axId val="21681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812464"/>
        <c:crosses val="autoZero"/>
        <c:auto val="1"/>
        <c:lblOffset val="100"/>
        <c:baseTimeUnit val="years"/>
      </c:dateAx>
      <c:valAx>
        <c:axId val="21681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81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19.09</c:v>
                </c:pt>
                <c:pt idx="1">
                  <c:v>20.260000000000002</c:v>
                </c:pt>
                <c:pt idx="2">
                  <c:v>21.42</c:v>
                </c:pt>
                <c:pt idx="3">
                  <c:v>35.869999999999997</c:v>
                </c:pt>
                <c:pt idx="4">
                  <c:v>37.67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33040"/>
        <c:axId val="21793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11.86</c:v>
                </c:pt>
                <c:pt idx="1">
                  <c:v>12.99</c:v>
                </c:pt>
                <c:pt idx="2">
                  <c:v>13.6</c:v>
                </c:pt>
                <c:pt idx="3">
                  <c:v>22.34</c:v>
                </c:pt>
                <c:pt idx="4">
                  <c:v>22.79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3040"/>
        <c:axId val="217933432"/>
      </c:lineChart>
      <c:dateAx>
        <c:axId val="21793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933432"/>
        <c:crosses val="autoZero"/>
        <c:auto val="1"/>
        <c:lblOffset val="100"/>
        <c:baseTimeUnit val="years"/>
      </c:dateAx>
      <c:valAx>
        <c:axId val="217933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93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34608"/>
        <c:axId val="21793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4608"/>
        <c:axId val="217935000"/>
      </c:lineChart>
      <c:dateAx>
        <c:axId val="21793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935000"/>
        <c:crosses val="autoZero"/>
        <c:auto val="1"/>
        <c:lblOffset val="100"/>
        <c:baseTimeUnit val="years"/>
      </c:dateAx>
      <c:valAx>
        <c:axId val="21793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9346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36568"/>
        <c:axId val="21801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243.86</c:v>
                </c:pt>
                <c:pt idx="1">
                  <c:v>236.15</c:v>
                </c:pt>
                <c:pt idx="2">
                  <c:v>232.81</c:v>
                </c:pt>
                <c:pt idx="3">
                  <c:v>184.13</c:v>
                </c:pt>
                <c:pt idx="4">
                  <c:v>101.85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6568"/>
        <c:axId val="218013216"/>
      </c:lineChart>
      <c:dateAx>
        <c:axId val="217936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013216"/>
        <c:crosses val="autoZero"/>
        <c:auto val="1"/>
        <c:lblOffset val="100"/>
        <c:baseTimeUnit val="years"/>
      </c:dateAx>
      <c:valAx>
        <c:axId val="21801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93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89.7</c:v>
                </c:pt>
                <c:pt idx="4">
                  <c:v>84.21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36176"/>
        <c:axId val="218014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341.28</c:v>
                </c:pt>
                <c:pt idx="1">
                  <c:v>243.58</c:v>
                </c:pt>
                <c:pt idx="2">
                  <c:v>290.19</c:v>
                </c:pt>
                <c:pt idx="3">
                  <c:v>63.22</c:v>
                </c:pt>
                <c:pt idx="4">
                  <c:v>49.07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6176"/>
        <c:axId val="218014392"/>
      </c:lineChart>
      <c:dateAx>
        <c:axId val="21793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014392"/>
        <c:crosses val="autoZero"/>
        <c:auto val="1"/>
        <c:lblOffset val="100"/>
        <c:baseTimeUnit val="years"/>
      </c:dateAx>
      <c:valAx>
        <c:axId val="218014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93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223.15</c:v>
                </c:pt>
                <c:pt idx="2">
                  <c:v>326.05</c:v>
                </c:pt>
                <c:pt idx="3">
                  <c:v>242.31</c:v>
                </c:pt>
                <c:pt idx="4">
                  <c:v>75.48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15568"/>
        <c:axId val="21801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15568"/>
        <c:axId val="218015960"/>
      </c:lineChart>
      <c:dateAx>
        <c:axId val="21801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015960"/>
        <c:crosses val="autoZero"/>
        <c:auto val="1"/>
        <c:lblOffset val="100"/>
        <c:baseTimeUnit val="years"/>
      </c:dateAx>
      <c:valAx>
        <c:axId val="21801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01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99.73</c:v>
                </c:pt>
                <c:pt idx="2">
                  <c:v>99.56</c:v>
                </c:pt>
                <c:pt idx="3">
                  <c:v>99.53</c:v>
                </c:pt>
                <c:pt idx="4">
                  <c:v>99.77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57008"/>
        <c:axId val="21815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57008"/>
        <c:axId val="218157400"/>
      </c:lineChart>
      <c:dateAx>
        <c:axId val="21815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57400"/>
        <c:crosses val="autoZero"/>
        <c:auto val="1"/>
        <c:lblOffset val="100"/>
        <c:baseTimeUnit val="years"/>
      </c:dateAx>
      <c:valAx>
        <c:axId val="21815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5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168.6</c:v>
                </c:pt>
                <c:pt idx="1">
                  <c:v>136.18</c:v>
                </c:pt>
                <c:pt idx="2">
                  <c:v>141.34</c:v>
                </c:pt>
                <c:pt idx="3">
                  <c:v>143.22</c:v>
                </c:pt>
                <c:pt idx="4">
                  <c:v>306.12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58576"/>
        <c:axId val="21815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58576"/>
        <c:axId val="218158968"/>
      </c:lineChart>
      <c:dateAx>
        <c:axId val="21815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58968"/>
        <c:crosses val="autoZero"/>
        <c:auto val="1"/>
        <c:lblOffset val="100"/>
        <c:baseTimeUnit val="years"/>
      </c:dateAx>
      <c:valAx>
        <c:axId val="21815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5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芦屋町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14429</v>
      </c>
      <c r="AM8" s="47"/>
      <c r="AN8" s="47"/>
      <c r="AO8" s="47"/>
      <c r="AP8" s="47"/>
      <c r="AQ8" s="47"/>
      <c r="AR8" s="47"/>
      <c r="AS8" s="47"/>
      <c r="AT8" s="43">
        <f>データ!S6</f>
        <v>11.6</v>
      </c>
      <c r="AU8" s="43"/>
      <c r="AV8" s="43"/>
      <c r="AW8" s="43"/>
      <c r="AX8" s="43"/>
      <c r="AY8" s="43"/>
      <c r="AZ8" s="43"/>
      <c r="BA8" s="43"/>
      <c r="BB8" s="43">
        <f>データ!T6</f>
        <v>1243.8800000000001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73.47</v>
      </c>
      <c r="J10" s="43"/>
      <c r="K10" s="43"/>
      <c r="L10" s="43"/>
      <c r="M10" s="43"/>
      <c r="N10" s="43"/>
      <c r="O10" s="43"/>
      <c r="P10" s="43">
        <f>データ!O6</f>
        <v>0.75</v>
      </c>
      <c r="Q10" s="43"/>
      <c r="R10" s="43"/>
      <c r="S10" s="43"/>
      <c r="T10" s="43"/>
      <c r="U10" s="43"/>
      <c r="V10" s="43"/>
      <c r="W10" s="43">
        <f>データ!P6</f>
        <v>86.76</v>
      </c>
      <c r="X10" s="43"/>
      <c r="Y10" s="43"/>
      <c r="Z10" s="43"/>
      <c r="AA10" s="43"/>
      <c r="AB10" s="43"/>
      <c r="AC10" s="43"/>
      <c r="AD10" s="47">
        <f>データ!Q6</f>
        <v>3130</v>
      </c>
      <c r="AE10" s="47"/>
      <c r="AF10" s="47"/>
      <c r="AG10" s="47"/>
      <c r="AH10" s="47"/>
      <c r="AI10" s="47"/>
      <c r="AJ10" s="47"/>
      <c r="AK10" s="2"/>
      <c r="AL10" s="47">
        <f>データ!U6</f>
        <v>108</v>
      </c>
      <c r="AM10" s="47"/>
      <c r="AN10" s="47"/>
      <c r="AO10" s="47"/>
      <c r="AP10" s="47"/>
      <c r="AQ10" s="47"/>
      <c r="AR10" s="47"/>
      <c r="AS10" s="47"/>
      <c r="AT10" s="43">
        <f>データ!V6</f>
        <v>0.12</v>
      </c>
      <c r="AU10" s="43"/>
      <c r="AV10" s="43"/>
      <c r="AW10" s="43"/>
      <c r="AX10" s="43"/>
      <c r="AY10" s="43"/>
      <c r="AZ10" s="43"/>
      <c r="BA10" s="43"/>
      <c r="BB10" s="43">
        <f>データ!W6</f>
        <v>900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403814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福岡県　芦屋町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73.47</v>
      </c>
      <c r="O6" s="32">
        <f t="shared" si="3"/>
        <v>0.75</v>
      </c>
      <c r="P6" s="32">
        <f t="shared" si="3"/>
        <v>86.76</v>
      </c>
      <c r="Q6" s="32">
        <f t="shared" si="3"/>
        <v>3130</v>
      </c>
      <c r="R6" s="32">
        <f t="shared" si="3"/>
        <v>14429</v>
      </c>
      <c r="S6" s="32">
        <f t="shared" si="3"/>
        <v>11.6</v>
      </c>
      <c r="T6" s="32">
        <f t="shared" si="3"/>
        <v>1243.8800000000001</v>
      </c>
      <c r="U6" s="32">
        <f t="shared" si="3"/>
        <v>108</v>
      </c>
      <c r="V6" s="32">
        <f t="shared" si="3"/>
        <v>0.12</v>
      </c>
      <c r="W6" s="32">
        <f t="shared" si="3"/>
        <v>900</v>
      </c>
      <c r="X6" s="33">
        <f>IF(X7="",NA(),X7)</f>
        <v>100.15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3">
        <f t="shared" si="4"/>
        <v>91.52</v>
      </c>
      <c r="AD6" s="33">
        <f t="shared" si="4"/>
        <v>94.73</v>
      </c>
      <c r="AE6" s="33">
        <f t="shared" si="4"/>
        <v>96.59</v>
      </c>
      <c r="AF6" s="33">
        <f t="shared" si="4"/>
        <v>101.24</v>
      </c>
      <c r="AG6" s="33">
        <f t="shared" si="4"/>
        <v>100.94</v>
      </c>
      <c r="AH6" s="32" t="str">
        <f>IF(AH7="","",IF(AH7="-","【-】","【"&amp;SUBSTITUTE(TEXT(AH7,"#,##0.00"),"-","△")&amp;"】"))</f>
        <v>【100.36】</v>
      </c>
      <c r="AI6" s="32">
        <f>IF(AI7="",NA(),AI7)</f>
        <v>0</v>
      </c>
      <c r="AJ6" s="32">
        <f t="shared" ref="AJ6:AR6" si="5">IF(AJ7="",NA(),AJ7)</f>
        <v>0</v>
      </c>
      <c r="AK6" s="32">
        <f t="shared" si="5"/>
        <v>0</v>
      </c>
      <c r="AL6" s="32">
        <f t="shared" si="5"/>
        <v>0</v>
      </c>
      <c r="AM6" s="32">
        <f t="shared" si="5"/>
        <v>0</v>
      </c>
      <c r="AN6" s="33">
        <f t="shared" si="5"/>
        <v>243.86</v>
      </c>
      <c r="AO6" s="33">
        <f t="shared" si="5"/>
        <v>236.15</v>
      </c>
      <c r="AP6" s="33">
        <f t="shared" si="5"/>
        <v>232.81</v>
      </c>
      <c r="AQ6" s="33">
        <f t="shared" si="5"/>
        <v>184.13</v>
      </c>
      <c r="AR6" s="33">
        <f t="shared" si="5"/>
        <v>101.85</v>
      </c>
      <c r="AS6" s="32" t="str">
        <f>IF(AS7="","",IF(AS7="-","【-】","【"&amp;SUBSTITUTE(TEXT(AS7,"#,##0.00"),"-","△")&amp;"】"))</f>
        <v>【98.78】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89.7</v>
      </c>
      <c r="AX6" s="33">
        <f t="shared" si="6"/>
        <v>84.21</v>
      </c>
      <c r="AY6" s="33">
        <f t="shared" si="6"/>
        <v>341.28</v>
      </c>
      <c r="AZ6" s="33">
        <f t="shared" si="6"/>
        <v>243.58</v>
      </c>
      <c r="BA6" s="33">
        <f t="shared" si="6"/>
        <v>290.19</v>
      </c>
      <c r="BB6" s="33">
        <f t="shared" si="6"/>
        <v>63.22</v>
      </c>
      <c r="BC6" s="33">
        <f t="shared" si="6"/>
        <v>49.07</v>
      </c>
      <c r="BD6" s="32" t="str">
        <f>IF(BD7="","",IF(BD7="-","【-】","【"&amp;SUBSTITUTE(TEXT(BD7,"#,##0.00"),"-","△")&amp;"】"))</f>
        <v>【58.70】</v>
      </c>
      <c r="BE6" s="33">
        <f>IF(BE7="",NA(),BE7)</f>
        <v>58.25</v>
      </c>
      <c r="BF6" s="33">
        <f t="shared" ref="BF6:BN6" si="7">IF(BF7="",NA(),BF7)</f>
        <v>223.15</v>
      </c>
      <c r="BG6" s="33">
        <f t="shared" si="7"/>
        <v>326.05</v>
      </c>
      <c r="BH6" s="33">
        <f t="shared" si="7"/>
        <v>242.31</v>
      </c>
      <c r="BI6" s="33">
        <f t="shared" si="7"/>
        <v>75.48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99.87</v>
      </c>
      <c r="BQ6" s="33">
        <f t="shared" ref="BQ6:BY6" si="8">IF(BQ7="",NA(),BQ7)</f>
        <v>99.73</v>
      </c>
      <c r="BR6" s="33">
        <f t="shared" si="8"/>
        <v>99.56</v>
      </c>
      <c r="BS6" s="33">
        <f t="shared" si="8"/>
        <v>99.53</v>
      </c>
      <c r="BT6" s="33">
        <f t="shared" si="8"/>
        <v>99.77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168.6</v>
      </c>
      <c r="CB6" s="33">
        <f t="shared" ref="CB6:CJ6" si="9">IF(CB7="",NA(),CB7)</f>
        <v>136.18</v>
      </c>
      <c r="CC6" s="33">
        <f t="shared" si="9"/>
        <v>141.34</v>
      </c>
      <c r="CD6" s="33">
        <f t="shared" si="9"/>
        <v>143.22</v>
      </c>
      <c r="CE6" s="33">
        <f t="shared" si="9"/>
        <v>306.12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3">
        <f>IF(DH7="",NA(),DH7)</f>
        <v>19.09</v>
      </c>
      <c r="DI6" s="33">
        <f t="shared" ref="DI6:DQ6" si="12">IF(DI7="",NA(),DI7)</f>
        <v>20.260000000000002</v>
      </c>
      <c r="DJ6" s="33">
        <f t="shared" si="12"/>
        <v>21.42</v>
      </c>
      <c r="DK6" s="33">
        <f t="shared" si="12"/>
        <v>35.869999999999997</v>
      </c>
      <c r="DL6" s="33">
        <f t="shared" si="12"/>
        <v>37.67</v>
      </c>
      <c r="DM6" s="33">
        <f t="shared" si="12"/>
        <v>11.86</v>
      </c>
      <c r="DN6" s="33">
        <f t="shared" si="12"/>
        <v>12.99</v>
      </c>
      <c r="DO6" s="33">
        <f t="shared" si="12"/>
        <v>13.6</v>
      </c>
      <c r="DP6" s="33">
        <f t="shared" si="12"/>
        <v>22.34</v>
      </c>
      <c r="DQ6" s="33">
        <f t="shared" si="12"/>
        <v>22.79</v>
      </c>
      <c r="DR6" s="32" t="str">
        <f>IF(DR7="","",IF(DR7="-","【-】","【"&amp;SUBSTITUTE(TEXT(DR7,"#,##0.00"),"-","△")&amp;"】"))</f>
        <v>【22.75】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3">
        <f t="shared" si="13"/>
        <v>0.04</v>
      </c>
      <c r="EC6" s="32" t="str">
        <f>IF(EC7="","",IF(EC7="-","【-】","【"&amp;SUBSTITUTE(TEXT(EC7,"#,##0.00"),"-","△")&amp;"】"))</f>
        <v>【0.03】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7" s="34" customFormat="1">
      <c r="A7" s="26"/>
      <c r="B7" s="35">
        <v>2015</v>
      </c>
      <c r="C7" s="35">
        <v>403814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73.47</v>
      </c>
      <c r="O7" s="36">
        <v>0.75</v>
      </c>
      <c r="P7" s="36">
        <v>86.76</v>
      </c>
      <c r="Q7" s="36">
        <v>3130</v>
      </c>
      <c r="R7" s="36">
        <v>14429</v>
      </c>
      <c r="S7" s="36">
        <v>11.6</v>
      </c>
      <c r="T7" s="36">
        <v>1243.8800000000001</v>
      </c>
      <c r="U7" s="36">
        <v>108</v>
      </c>
      <c r="V7" s="36">
        <v>0.12</v>
      </c>
      <c r="W7" s="36">
        <v>900</v>
      </c>
      <c r="X7" s="36">
        <v>100.15</v>
      </c>
      <c r="Y7" s="36">
        <v>100</v>
      </c>
      <c r="Z7" s="36">
        <v>100</v>
      </c>
      <c r="AA7" s="36">
        <v>100</v>
      </c>
      <c r="AB7" s="36">
        <v>100</v>
      </c>
      <c r="AC7" s="36">
        <v>91.52</v>
      </c>
      <c r="AD7" s="36">
        <v>94.73</v>
      </c>
      <c r="AE7" s="36">
        <v>96.59</v>
      </c>
      <c r="AF7" s="36">
        <v>101.24</v>
      </c>
      <c r="AG7" s="36">
        <v>100.94</v>
      </c>
      <c r="AH7" s="36">
        <v>100.36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243.86</v>
      </c>
      <c r="AO7" s="36">
        <v>236.15</v>
      </c>
      <c r="AP7" s="36">
        <v>232.81</v>
      </c>
      <c r="AQ7" s="36">
        <v>184.13</v>
      </c>
      <c r="AR7" s="36">
        <v>101.85</v>
      </c>
      <c r="AS7" s="36">
        <v>98.78</v>
      </c>
      <c r="AT7" s="36" t="s">
        <v>101</v>
      </c>
      <c r="AU7" s="36" t="s">
        <v>101</v>
      </c>
      <c r="AV7" s="36" t="s">
        <v>101</v>
      </c>
      <c r="AW7" s="36">
        <v>89.7</v>
      </c>
      <c r="AX7" s="36">
        <v>84.21</v>
      </c>
      <c r="AY7" s="36">
        <v>341.28</v>
      </c>
      <c r="AZ7" s="36">
        <v>243.58</v>
      </c>
      <c r="BA7" s="36">
        <v>290.19</v>
      </c>
      <c r="BB7" s="36">
        <v>63.22</v>
      </c>
      <c r="BC7" s="36">
        <v>49.07</v>
      </c>
      <c r="BD7" s="36">
        <v>58.7</v>
      </c>
      <c r="BE7" s="36">
        <v>58.25</v>
      </c>
      <c r="BF7" s="36">
        <v>223.15</v>
      </c>
      <c r="BG7" s="36">
        <v>326.05</v>
      </c>
      <c r="BH7" s="36">
        <v>242.31</v>
      </c>
      <c r="BI7" s="36">
        <v>75.48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99.87</v>
      </c>
      <c r="BQ7" s="36">
        <v>99.73</v>
      </c>
      <c r="BR7" s="36">
        <v>99.56</v>
      </c>
      <c r="BS7" s="36">
        <v>99.53</v>
      </c>
      <c r="BT7" s="36">
        <v>99.77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168.6</v>
      </c>
      <c r="CB7" s="36">
        <v>136.18</v>
      </c>
      <c r="CC7" s="36">
        <v>141.34</v>
      </c>
      <c r="CD7" s="36">
        <v>143.22</v>
      </c>
      <c r="CE7" s="36">
        <v>306.12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>
        <v>19.09</v>
      </c>
      <c r="DI7" s="36">
        <v>20.260000000000002</v>
      </c>
      <c r="DJ7" s="36">
        <v>21.42</v>
      </c>
      <c r="DK7" s="36">
        <v>35.869999999999997</v>
      </c>
      <c r="DL7" s="36">
        <v>37.67</v>
      </c>
      <c r="DM7" s="36">
        <v>11.86</v>
      </c>
      <c r="DN7" s="36">
        <v>12.99</v>
      </c>
      <c r="DO7" s="36">
        <v>13.6</v>
      </c>
      <c r="DP7" s="36">
        <v>22.34</v>
      </c>
      <c r="DQ7" s="36">
        <v>22.79</v>
      </c>
      <c r="DR7" s="36">
        <v>22.75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0.04</v>
      </c>
      <c r="EC7" s="36">
        <v>0.03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cp:lastPrinted>2017-02-14T23:43:56Z</cp:lastPrinted>
  <dcterms:created xsi:type="dcterms:W3CDTF">2017-02-08T02:40:09Z</dcterms:created>
  <dcterms:modified xsi:type="dcterms:W3CDTF">2018-02-21T01:53:23Z</dcterms:modified>
  <cp:category/>
</cp:coreProperties>
</file>