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9\ashiya\04 都市整備課\下水道係\有田\Dドライブから移行分（Ｈ24.11.14）\経営比較分析表\平成29年度\公表用\"/>
    </mc:Choice>
  </mc:AlternateContent>
  <workbookProtection workbookPassword="B319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N86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6" i="4" s="1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AL8" i="4" s="1"/>
  <c r="R6" i="5"/>
  <c r="Q6" i="5"/>
  <c r="W10" i="4" s="1"/>
  <c r="P6" i="5"/>
  <c r="O6" i="5"/>
  <c r="I10" i="4" s="1"/>
  <c r="N6" i="5"/>
  <c r="M6" i="5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M86" i="4"/>
  <c r="L86" i="4"/>
  <c r="K86" i="4"/>
  <c r="I86" i="4"/>
  <c r="H86" i="4"/>
  <c r="G86" i="4"/>
  <c r="BB10" i="4"/>
  <c r="AT10" i="4"/>
  <c r="AD10" i="4"/>
  <c r="P10" i="4"/>
  <c r="B10" i="4"/>
  <c r="BB8" i="4"/>
  <c r="AT8" i="4"/>
  <c r="W8" i="4"/>
  <c r="P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<sst xmlns="http://schemas.openxmlformats.org/spreadsheetml/2006/main" count="242" uniqueCount="123">
  <si>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</si>
  <si>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</si>
  <si>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</si>
  <si>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</si>
  <si>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</si>
  <si>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</si>
  <si>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</si>
  <si>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</si>
  <si>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</si>
  <si>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</si>
  <si>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</si>
  <si>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</si>
  <si>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</si>
  <si>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</si>
  <si>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</si>
  <si>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</si>
  <si>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</si>
  <si>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</si>
  <si>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</si>
  <si>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</si>
  <si>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</si>
  <si>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</si>
  <si>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</si>
  <si>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</si>
  <si>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</si>
  <si>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</si>
  <si>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</si>
  <si>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</si>
  <si>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</si>
  <si>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</si>
  <si>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</si>
  <si>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</si>
  <si>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</si>
  <si>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</si>
  <si>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</si>
  <si>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</si>
  <si>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</si>
  <si>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</si>
  <si>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</si>
  <si>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</si>
  <si>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</si>
  <si>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7"/>
  </si>
  <si>
    <t>※　平成24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</si>
  <si>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</si>
  <si>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</si>
  <si>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</si>
  <si>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</si>
  <si>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</si>
  <si>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</si>
  <si>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</si>
  <si>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</si>
  <si>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</si>
  <si>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</si>
  <si>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</si>
  <si>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</si>
  <si>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</si>
  <si>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</si>
  <si>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</si>
  <si>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</si>
  <si>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</si>
  <si>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</si>
  <si>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</si>
  <si>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</si>
  <si>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</si>
  <si>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</si>
  <si>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</si>
  <si>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</si>
  <si>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</si>
  <si>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</si>
  <si>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</si>
  <si>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</si>
  <si>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</si>
  <si>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</si>
  <si>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</si>
  <si>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</si>
  <si>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</si>
  <si>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</si>
  <si>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</si>
  <si>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</si>
  <si>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</si>
  <si>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</si>
  <si>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</si>
  <si>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</si>
  <si>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</si>
  <si>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</si>
  <si>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</si>
  <si>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</si>
  <si>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</si>
  <si>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</si>
  <si>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</si>
  <si>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</si>
  <si>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</si>
  <si>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</si>
  <si>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</si>
  <si>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</si>
  <si>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</si>
  <si>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</si>
  <si>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</si>
  <si>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</si>
  <si>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</si>
  <si>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</si>
  <si>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</si>
  <si>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</si>
  <si>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</si>
  <si>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</si>
  <si>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</si>
  <si>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</si>
  <si>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</si>
  <si>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福岡県　芦屋町</t>
  </si>
  <si>
    <t>法適用</t>
  </si>
  <si>
    <t>下水道事業</t>
  </si>
  <si>
    <t>特定環境保全公共下水道</t>
  </si>
  <si>
    <t>D2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</si>
  <si>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</si>
  <si>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</si>
  <si>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</si>
  <si>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</si>
  <si>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</si>
  <si>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</si>
  <si>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特定環境保全公共下水道事業は、公共下水道事業へ接続しており、処理場は有していない。そのため、各種経営に関する数値は按分により算定しいるところが多く、経常収支比率100％、累積欠損金比率0％となっている。　
　企業債残高は、類似団体と比較して低い値を示している。</t>
    <phoneticPr fontId="4"/>
  </si>
  <si>
    <t>　特定環境保全公共下水道事業は、平成４年度から整備を開始しており、供用開始して２０年以上が経過している。また、５０年以上を経過した老朽化管は無く、更生工事や修繕工事も行っていない。
　有形固定資産減価償却費は、管渠施設は概成しているため、類似団体と比較して若干高い数値を示している。</t>
    <phoneticPr fontId="4"/>
  </si>
  <si>
    <t>　今後は、公共下水道事業と同様に、累積欠損金の減少、経常収支比率及び経費回収率の向上を図り、経営改善を行うため、下水道使用料の改定及び一般会計からの繰入について、定期的に検討を行い、必要に応じて使用料改定等を実施する。
　また、今後は、事業効率化や経営の安定化へ向けて、抜本的な汚水処理方法の変更や広域化、他事業との連携も含めての検討を実施する。</t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</si>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</sst>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866824"/>
        <c:axId val="204867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0.05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866824"/>
        <c:axId val="204867216"/>
      </c:lineChart>
      <c:dateAx>
        <c:axId val="204866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867216"/>
        <c:crosses val="autoZero"/>
        <c:auto val="1"/>
        <c:lblOffset val="100"/>
        <c:baseTimeUnit val="years"/>
      </c:dateAx>
      <c:valAx>
        <c:axId val="204867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866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194928"/>
        <c:axId val="207195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94.73</c:v>
                </c:pt>
                <c:pt idx="1">
                  <c:v>96.59</c:v>
                </c:pt>
                <c:pt idx="2">
                  <c:v>101.24</c:v>
                </c:pt>
                <c:pt idx="3">
                  <c:v>100.94</c:v>
                </c:pt>
                <c:pt idx="4">
                  <c:v>100.85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194928"/>
        <c:axId val="207195320"/>
      </c:lineChart>
      <c:dateAx>
        <c:axId val="207194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7195320"/>
        <c:crosses val="autoZero"/>
        <c:auto val="1"/>
        <c:lblOffset val="100"/>
        <c:baseTimeUnit val="years"/>
      </c:dateAx>
      <c:valAx>
        <c:axId val="207195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7194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20.260000000000002</c:v>
                </c:pt>
                <c:pt idx="1">
                  <c:v>21.42</c:v>
                </c:pt>
                <c:pt idx="2">
                  <c:v>35.869999999999997</c:v>
                </c:pt>
                <c:pt idx="3">
                  <c:v>37.67</c:v>
                </c:pt>
                <c:pt idx="4">
                  <c:v>39.47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196496"/>
        <c:axId val="207196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12.99</c:v>
                </c:pt>
                <c:pt idx="1">
                  <c:v>13.6</c:v>
                </c:pt>
                <c:pt idx="2">
                  <c:v>22.34</c:v>
                </c:pt>
                <c:pt idx="3">
                  <c:v>22.79</c:v>
                </c:pt>
                <c:pt idx="4">
                  <c:v>22.77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196496"/>
        <c:axId val="207196888"/>
      </c:lineChart>
      <c:dateAx>
        <c:axId val="207196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7196888"/>
        <c:crosses val="autoZero"/>
        <c:auto val="1"/>
        <c:lblOffset val="100"/>
        <c:baseTimeUnit val="years"/>
      </c:dateAx>
      <c:valAx>
        <c:axId val="207196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7196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198064"/>
        <c:axId val="207198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0.04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198064"/>
        <c:axId val="207198456"/>
      </c:lineChart>
      <c:dateAx>
        <c:axId val="207198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7198456"/>
        <c:crosses val="autoZero"/>
        <c:auto val="1"/>
        <c:lblOffset val="100"/>
        <c:baseTimeUnit val="years"/>
      </c:dateAx>
      <c:valAx>
        <c:axId val="207198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7198064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317936"/>
        <c:axId val="207318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236.15</c:v>
                </c:pt>
                <c:pt idx="1">
                  <c:v>232.81</c:v>
                </c:pt>
                <c:pt idx="2">
                  <c:v>184.13</c:v>
                </c:pt>
                <c:pt idx="3">
                  <c:v>101.85</c:v>
                </c:pt>
                <c:pt idx="4">
                  <c:v>110.77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17936"/>
        <c:axId val="207318328"/>
      </c:lineChart>
      <c:dateAx>
        <c:axId val="207317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7318328"/>
        <c:crosses val="autoZero"/>
        <c:auto val="1"/>
        <c:lblOffset val="100"/>
        <c:baseTimeUnit val="years"/>
      </c:dateAx>
      <c:valAx>
        <c:axId val="207318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7317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89.7</c:v>
                </c:pt>
                <c:pt idx="3">
                  <c:v>84.21</c:v>
                </c:pt>
                <c:pt idx="4">
                  <c:v>85.04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319504"/>
        <c:axId val="207319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243.58</c:v>
                </c:pt>
                <c:pt idx="1">
                  <c:v>290.19</c:v>
                </c:pt>
                <c:pt idx="2">
                  <c:v>63.22</c:v>
                </c:pt>
                <c:pt idx="3">
                  <c:v>49.07</c:v>
                </c:pt>
                <c:pt idx="4">
                  <c:v>46.78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19504"/>
        <c:axId val="207319896"/>
      </c:lineChart>
      <c:dateAx>
        <c:axId val="207319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7319896"/>
        <c:crosses val="autoZero"/>
        <c:auto val="1"/>
        <c:lblOffset val="100"/>
        <c:baseTimeUnit val="years"/>
      </c:dateAx>
      <c:valAx>
        <c:axId val="207319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7319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223.15</c:v>
                </c:pt>
                <c:pt idx="1">
                  <c:v>326.05</c:v>
                </c:pt>
                <c:pt idx="2">
                  <c:v>242.31</c:v>
                </c:pt>
                <c:pt idx="3">
                  <c:v>75.48</c:v>
                </c:pt>
                <c:pt idx="4">
                  <c:v>132.71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317544"/>
        <c:axId val="207716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1622.51</c:v>
                </c:pt>
                <c:pt idx="1">
                  <c:v>1569.13</c:v>
                </c:pt>
                <c:pt idx="2">
                  <c:v>1436</c:v>
                </c:pt>
                <c:pt idx="3">
                  <c:v>1434.89</c:v>
                </c:pt>
                <c:pt idx="4">
                  <c:v>1298.9100000000001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17544"/>
        <c:axId val="207716728"/>
      </c:lineChart>
      <c:dateAx>
        <c:axId val="207317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7716728"/>
        <c:crosses val="autoZero"/>
        <c:auto val="1"/>
        <c:lblOffset val="100"/>
        <c:baseTimeUnit val="years"/>
      </c:dateAx>
      <c:valAx>
        <c:axId val="207716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7317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99.73</c:v>
                </c:pt>
                <c:pt idx="1">
                  <c:v>99.56</c:v>
                </c:pt>
                <c:pt idx="2">
                  <c:v>99.53</c:v>
                </c:pt>
                <c:pt idx="3">
                  <c:v>99.77</c:v>
                </c:pt>
                <c:pt idx="4">
                  <c:v>90.66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717904"/>
        <c:axId val="207718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62.83</c:v>
                </c:pt>
                <c:pt idx="1">
                  <c:v>64.63</c:v>
                </c:pt>
                <c:pt idx="2">
                  <c:v>66.56</c:v>
                </c:pt>
                <c:pt idx="3">
                  <c:v>66.22</c:v>
                </c:pt>
                <c:pt idx="4">
                  <c:v>69.87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717904"/>
        <c:axId val="207718296"/>
      </c:lineChart>
      <c:dateAx>
        <c:axId val="207717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7718296"/>
        <c:crosses val="autoZero"/>
        <c:auto val="1"/>
        <c:lblOffset val="100"/>
        <c:baseTimeUnit val="years"/>
      </c:dateAx>
      <c:valAx>
        <c:axId val="207718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7717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136.18</c:v>
                </c:pt>
                <c:pt idx="1">
                  <c:v>141.34</c:v>
                </c:pt>
                <c:pt idx="2">
                  <c:v>143.22</c:v>
                </c:pt>
                <c:pt idx="3">
                  <c:v>306.12</c:v>
                </c:pt>
                <c:pt idx="4">
                  <c:v>154.30000000000001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719472"/>
        <c:axId val="207719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250.43</c:v>
                </c:pt>
                <c:pt idx="1">
                  <c:v>245.75</c:v>
                </c:pt>
                <c:pt idx="2">
                  <c:v>244.29</c:v>
                </c:pt>
                <c:pt idx="3">
                  <c:v>246.72</c:v>
                </c:pt>
                <c:pt idx="4">
                  <c:v>234.96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719472"/>
        <c:axId val="207719864"/>
      </c:lineChart>
      <c:dateAx>
        <c:axId val="207719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7719864"/>
        <c:crosses val="autoZero"/>
        <c:auto val="1"/>
        <c:lblOffset val="100"/>
        <c:baseTimeUnit val="years"/>
      </c:dateAx>
      <c:valAx>
        <c:axId val="207719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7719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547912"/>
        <c:axId val="207548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42.31</c:v>
                </c:pt>
                <c:pt idx="1">
                  <c:v>43.65</c:v>
                </c:pt>
                <c:pt idx="2">
                  <c:v>43.58</c:v>
                </c:pt>
                <c:pt idx="3">
                  <c:v>41.35</c:v>
                </c:pt>
                <c:pt idx="4">
                  <c:v>42.9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547912"/>
        <c:axId val="207548304"/>
      </c:lineChart>
      <c:dateAx>
        <c:axId val="207547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7548304"/>
        <c:crosses val="autoZero"/>
        <c:auto val="1"/>
        <c:lblOffset val="100"/>
        <c:baseTimeUnit val="years"/>
      </c:dateAx>
      <c:valAx>
        <c:axId val="207548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7547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549480"/>
        <c:axId val="207549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81.3</c:v>
                </c:pt>
                <c:pt idx="1">
                  <c:v>82.2</c:v>
                </c:pt>
                <c:pt idx="2">
                  <c:v>82.35</c:v>
                </c:pt>
                <c:pt idx="3">
                  <c:v>82.9</c:v>
                </c:pt>
                <c:pt idx="4">
                  <c:v>83.5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549480"/>
        <c:axId val="207549872"/>
      </c:lineChart>
      <c:dateAx>
        <c:axId val="207549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7549872"/>
        <c:crosses val="autoZero"/>
        <c:auto val="1"/>
        <c:lblOffset val="100"/>
        <c:baseTimeUnit val="years"/>
      </c:dateAx>
      <c:valAx>
        <c:axId val="207549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7549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【1,348.09】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【232.54】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55" zoomScaleNormal="55" workbookViewId="0">
      <selection activeCell="AE6" sqref="AE6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4" t="str">
        <f>データ!H6</f>
        <v>福岡県　芦屋町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4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特定環境保全公共下水道</v>
      </c>
      <c r="Q8" s="49"/>
      <c r="R8" s="49"/>
      <c r="S8" s="49"/>
      <c r="T8" s="49"/>
      <c r="U8" s="49"/>
      <c r="V8" s="49"/>
      <c r="W8" s="49" t="str">
        <f>データ!L6</f>
        <v>D2</v>
      </c>
      <c r="X8" s="49"/>
      <c r="Y8" s="49"/>
      <c r="Z8" s="49"/>
      <c r="AA8" s="49"/>
      <c r="AB8" s="49"/>
      <c r="AC8" s="49"/>
      <c r="AD8" s="50" t="s">
        <v>122</v>
      </c>
      <c r="AE8" s="50"/>
      <c r="AF8" s="50"/>
      <c r="AG8" s="50"/>
      <c r="AH8" s="50"/>
      <c r="AI8" s="50"/>
      <c r="AJ8" s="50"/>
      <c r="AK8" s="4"/>
      <c r="AL8" s="51">
        <f>データ!S6</f>
        <v>14353</v>
      </c>
      <c r="AM8" s="51"/>
      <c r="AN8" s="51"/>
      <c r="AO8" s="51"/>
      <c r="AP8" s="51"/>
      <c r="AQ8" s="51"/>
      <c r="AR8" s="51"/>
      <c r="AS8" s="51"/>
      <c r="AT8" s="46">
        <f>データ!T6</f>
        <v>11.6</v>
      </c>
      <c r="AU8" s="46"/>
      <c r="AV8" s="46"/>
      <c r="AW8" s="46"/>
      <c r="AX8" s="46"/>
      <c r="AY8" s="46"/>
      <c r="AZ8" s="46"/>
      <c r="BA8" s="46"/>
      <c r="BB8" s="46">
        <f>データ!U6</f>
        <v>1237.33</v>
      </c>
      <c r="BC8" s="46"/>
      <c r="BD8" s="46"/>
      <c r="BE8" s="46"/>
      <c r="BF8" s="46"/>
      <c r="BG8" s="46"/>
      <c r="BH8" s="46"/>
      <c r="BI8" s="46"/>
      <c r="BJ8" s="4"/>
      <c r="BK8" s="4"/>
      <c r="BL8" s="47" t="s">
        <v>10</v>
      </c>
      <c r="BM8" s="48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4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4"/>
      <c r="BK9" s="4"/>
      <c r="BL9" s="52" t="s">
        <v>20</v>
      </c>
      <c r="BM9" s="53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74.13</v>
      </c>
      <c r="J10" s="46"/>
      <c r="K10" s="46"/>
      <c r="L10" s="46"/>
      <c r="M10" s="46"/>
      <c r="N10" s="46"/>
      <c r="O10" s="46"/>
      <c r="P10" s="46">
        <f>データ!P6</f>
        <v>0.78</v>
      </c>
      <c r="Q10" s="46"/>
      <c r="R10" s="46"/>
      <c r="S10" s="46"/>
      <c r="T10" s="46"/>
      <c r="U10" s="46"/>
      <c r="V10" s="46"/>
      <c r="W10" s="46">
        <f>データ!Q6</f>
        <v>82.55</v>
      </c>
      <c r="X10" s="46"/>
      <c r="Y10" s="46"/>
      <c r="Z10" s="46"/>
      <c r="AA10" s="46"/>
      <c r="AB10" s="46"/>
      <c r="AC10" s="46"/>
      <c r="AD10" s="51">
        <f>データ!R6</f>
        <v>3402</v>
      </c>
      <c r="AE10" s="51"/>
      <c r="AF10" s="51"/>
      <c r="AG10" s="51"/>
      <c r="AH10" s="51"/>
      <c r="AI10" s="51"/>
      <c r="AJ10" s="51"/>
      <c r="AK10" s="2"/>
      <c r="AL10" s="51">
        <f>データ!V6</f>
        <v>111</v>
      </c>
      <c r="AM10" s="51"/>
      <c r="AN10" s="51"/>
      <c r="AO10" s="51"/>
      <c r="AP10" s="51"/>
      <c r="AQ10" s="51"/>
      <c r="AR10" s="51"/>
      <c r="AS10" s="51"/>
      <c r="AT10" s="46">
        <f>データ!W6</f>
        <v>0.12</v>
      </c>
      <c r="AU10" s="46"/>
      <c r="AV10" s="46"/>
      <c r="AW10" s="46"/>
      <c r="AX10" s="46"/>
      <c r="AY10" s="46"/>
      <c r="AZ10" s="46"/>
      <c r="BA10" s="46"/>
      <c r="BB10" s="46">
        <f>データ!X6</f>
        <v>925</v>
      </c>
      <c r="BC10" s="46"/>
      <c r="BD10" s="46"/>
      <c r="BE10" s="46"/>
      <c r="BF10" s="46"/>
      <c r="BG10" s="46"/>
      <c r="BH10" s="46"/>
      <c r="BI10" s="46"/>
      <c r="BJ10" s="2"/>
      <c r="BK10" s="2"/>
      <c r="BL10" s="54" t="s">
        <v>22</v>
      </c>
      <c r="BM10" s="55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26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70" t="s">
        <v>119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>
      <c r="A34" s="2"/>
      <c r="B34" s="17"/>
      <c r="C34" s="76" t="s">
        <v>27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20"/>
      <c r="R34" s="76" t="s">
        <v>28</v>
      </c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20"/>
      <c r="AG34" s="76" t="s">
        <v>29</v>
      </c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20"/>
      <c r="AV34" s="76" t="s">
        <v>30</v>
      </c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19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>
      <c r="A35" s="2"/>
      <c r="B35" s="17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20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20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20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19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4" t="s">
        <v>31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0" t="s">
        <v>120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>
      <c r="A56" s="2"/>
      <c r="B56" s="17"/>
      <c r="C56" s="76" t="s">
        <v>32</v>
      </c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20"/>
      <c r="R56" s="76" t="s">
        <v>33</v>
      </c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20"/>
      <c r="AG56" s="76" t="s">
        <v>34</v>
      </c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20"/>
      <c r="AV56" s="76" t="s">
        <v>35</v>
      </c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19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>
      <c r="A57" s="2"/>
      <c r="B57" s="17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20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20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20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19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>
      <c r="A60" s="2"/>
      <c r="B60" s="61" t="s">
        <v>36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4" t="s">
        <v>37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0" t="s">
        <v>121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>
      <c r="A79" s="2"/>
      <c r="B79" s="17"/>
      <c r="C79" s="76" t="s">
        <v>38</v>
      </c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20"/>
      <c r="V79" s="20"/>
      <c r="W79" s="76" t="s">
        <v>39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20"/>
      <c r="AP79" s="20"/>
      <c r="AQ79" s="76" t="s">
        <v>40</v>
      </c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18"/>
      <c r="BJ79" s="19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>
      <c r="A80" s="2"/>
      <c r="B80" s="17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20"/>
      <c r="V80" s="20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20"/>
      <c r="AP80" s="20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18"/>
      <c r="BJ80" s="19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>
      <c r="C83" s="2" t="s">
        <v>41</v>
      </c>
    </row>
    <row r="84" spans="1:78">
      <c r="C84" s="26" t="s">
        <v>42</v>
      </c>
    </row>
    <row r="85" spans="1:78" hidden="1">
      <c r="B85" s="27" t="s">
        <v>43</v>
      </c>
      <c r="C85" s="27"/>
      <c r="D85" s="27"/>
      <c r="E85" s="27" t="s">
        <v>44</v>
      </c>
      <c r="F85" s="27" t="s">
        <v>45</v>
      </c>
      <c r="G85" s="27" t="s">
        <v>46</v>
      </c>
      <c r="H85" s="27" t="s">
        <v>47</v>
      </c>
      <c r="I85" s="27" t="s">
        <v>48</v>
      </c>
      <c r="J85" s="27" t="s">
        <v>49</v>
      </c>
      <c r="K85" s="27" t="s">
        <v>50</v>
      </c>
      <c r="L85" s="27" t="s">
        <v>51</v>
      </c>
      <c r="M85" s="27" t="s">
        <v>52</v>
      </c>
      <c r="N85" s="27" t="s">
        <v>53</v>
      </c>
      <c r="O85" s="27" t="s">
        <v>54</v>
      </c>
    </row>
    <row r="86" spans="1:78" hidden="1">
      <c r="B86" s="27"/>
      <c r="C86" s="27"/>
      <c r="D86" s="27"/>
      <c r="E86" s="27" t="str">
        <f>データ!AI6</f>
        <v>【100.66】</v>
      </c>
      <c r="F86" s="27" t="str">
        <f>データ!AT6</f>
        <v>【105.22】</v>
      </c>
      <c r="G86" s="27" t="str">
        <f>データ!BE6</f>
        <v>【54.12】</v>
      </c>
      <c r="H86" s="27" t="str">
        <f>データ!BP6</f>
        <v>【1,348.09】</v>
      </c>
      <c r="I86" s="27" t="str">
        <f>データ!CA6</f>
        <v>【69.80】</v>
      </c>
      <c r="J86" s="27" t="str">
        <f>データ!CL6</f>
        <v>【232.54】</v>
      </c>
      <c r="K86" s="27" t="str">
        <f>データ!CW6</f>
        <v>【42.17】</v>
      </c>
      <c r="L86" s="27" t="str">
        <f>データ!DH6</f>
        <v>【82.30】</v>
      </c>
      <c r="M86" s="27" t="str">
        <f>データ!DS6</f>
        <v>【23.63】</v>
      </c>
      <c r="N86" s="27" t="str">
        <f>データ!ED6</f>
        <v>【0.00】</v>
      </c>
      <c r="O86" s="27" t="str">
        <f>データ!EO6</f>
        <v>【0.09】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topLeftCell="DX1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8">
      <c r="A1" s="3" t="s">
        <v>55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>
        <v>1</v>
      </c>
      <c r="AI1" s="28"/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>
        <v>1</v>
      </c>
      <c r="AT1" s="28"/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>
        <v>1</v>
      </c>
      <c r="BE1" s="28"/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>
        <v>1</v>
      </c>
      <c r="BP1" s="28"/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>
        <v>1</v>
      </c>
      <c r="CA1" s="28"/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>
        <v>1</v>
      </c>
      <c r="CL1" s="28"/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>
        <v>1</v>
      </c>
      <c r="CW1" s="28"/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>
        <v>1</v>
      </c>
      <c r="DH1" s="28"/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>
        <v>1</v>
      </c>
      <c r="DS1" s="28"/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>
        <v>1</v>
      </c>
      <c r="ED1" s="28"/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>
        <v>1</v>
      </c>
      <c r="EO1" s="28"/>
    </row>
    <row r="2" spans="1:148">
      <c r="A2" s="29" t="s">
        <v>56</v>
      </c>
      <c r="B2" s="29">
        <f>COLUMN()-1</f>
        <v>1</v>
      </c>
      <c r="C2" s="29">
        <f t="shared" ref="C2:BS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si="0"/>
        <v>70</v>
      </c>
      <c r="BT2" s="29">
        <f t="shared" ref="BT2:EE2" si="1">COLUMN()-1</f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si="1"/>
        <v>134</v>
      </c>
      <c r="EF2" s="29">
        <f t="shared" ref="EF2:EO2" si="2">COLUMN()-1</f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  <c r="EO2" s="29">
        <f t="shared" si="2"/>
        <v>144</v>
      </c>
    </row>
    <row r="3" spans="1:148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8" t="s">
        <v>64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65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66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>
      <c r="A4" s="29" t="s">
        <v>67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68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69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70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71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72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73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74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75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76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77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78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5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105</v>
      </c>
      <c r="AI5" s="33" t="s">
        <v>43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106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106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106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106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106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106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106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106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106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  <c r="EO5" s="33" t="s">
        <v>106</v>
      </c>
    </row>
    <row r="6" spans="1:148" s="37" customFormat="1">
      <c r="A6" s="29" t="s">
        <v>107</v>
      </c>
      <c r="B6" s="34">
        <f>B7</f>
        <v>2016</v>
      </c>
      <c r="C6" s="34">
        <f t="shared" ref="C6:X6" si="3">C7</f>
        <v>403814</v>
      </c>
      <c r="D6" s="34">
        <f t="shared" si="3"/>
        <v>46</v>
      </c>
      <c r="E6" s="34">
        <f t="shared" si="3"/>
        <v>17</v>
      </c>
      <c r="F6" s="34">
        <f t="shared" si="3"/>
        <v>4</v>
      </c>
      <c r="G6" s="34">
        <f t="shared" si="3"/>
        <v>0</v>
      </c>
      <c r="H6" s="34" t="str">
        <f t="shared" si="3"/>
        <v>福岡県　芦屋町</v>
      </c>
      <c r="I6" s="34" t="str">
        <f t="shared" si="3"/>
        <v>法適用</v>
      </c>
      <c r="J6" s="34" t="str">
        <f t="shared" si="3"/>
        <v>下水道事業</v>
      </c>
      <c r="K6" s="34" t="str">
        <f t="shared" si="3"/>
        <v>特定環境保全公共下水道</v>
      </c>
      <c r="L6" s="34" t="str">
        <f t="shared" si="3"/>
        <v>D2</v>
      </c>
      <c r="M6" s="34">
        <f t="shared" si="3"/>
        <v>0</v>
      </c>
      <c r="N6" s="35" t="str">
        <f t="shared" si="3"/>
        <v>-</v>
      </c>
      <c r="O6" s="35">
        <f t="shared" si="3"/>
        <v>74.13</v>
      </c>
      <c r="P6" s="35">
        <f t="shared" si="3"/>
        <v>0.78</v>
      </c>
      <c r="Q6" s="35">
        <f t="shared" si="3"/>
        <v>82.55</v>
      </c>
      <c r="R6" s="35">
        <f t="shared" si="3"/>
        <v>3402</v>
      </c>
      <c r="S6" s="35">
        <f t="shared" si="3"/>
        <v>14353</v>
      </c>
      <c r="T6" s="35">
        <f t="shared" si="3"/>
        <v>11.6</v>
      </c>
      <c r="U6" s="35">
        <f t="shared" si="3"/>
        <v>1237.33</v>
      </c>
      <c r="V6" s="35">
        <f t="shared" si="3"/>
        <v>111</v>
      </c>
      <c r="W6" s="35">
        <f t="shared" si="3"/>
        <v>0.12</v>
      </c>
      <c r="X6" s="35">
        <f t="shared" si="3"/>
        <v>925</v>
      </c>
      <c r="Y6" s="36">
        <f>IF(Y7="",NA(),Y7)</f>
        <v>100</v>
      </c>
      <c r="Z6" s="36">
        <f t="shared" ref="Z6:AH6" si="4">IF(Z7="",NA(),Z7)</f>
        <v>100</v>
      </c>
      <c r="AA6" s="36">
        <f t="shared" si="4"/>
        <v>100</v>
      </c>
      <c r="AB6" s="36">
        <f t="shared" si="4"/>
        <v>100</v>
      </c>
      <c r="AC6" s="36">
        <f t="shared" si="4"/>
        <v>100</v>
      </c>
      <c r="AD6" s="36">
        <f t="shared" si="4"/>
        <v>94.73</v>
      </c>
      <c r="AE6" s="36">
        <f t="shared" si="4"/>
        <v>96.59</v>
      </c>
      <c r="AF6" s="36">
        <f t="shared" si="4"/>
        <v>101.24</v>
      </c>
      <c r="AG6" s="36">
        <f t="shared" si="4"/>
        <v>100.94</v>
      </c>
      <c r="AH6" s="36">
        <f t="shared" si="4"/>
        <v>100.85</v>
      </c>
      <c r="AI6" s="35" t="str">
        <f>IF(AI7="","",IF(AI7="-","【-】","【"&amp;SUBSTITUTE(TEXT(AI7,"#,##0.00"),"-","△")&amp;"】"))</f>
        <v>【100.66】</v>
      </c>
      <c r="AJ6" s="35">
        <f>IF(AJ7="",NA(),AJ7)</f>
        <v>0</v>
      </c>
      <c r="AK6" s="35">
        <f t="shared" ref="AK6:AS6" si="5">IF(AK7="",NA(),AK7)</f>
        <v>0</v>
      </c>
      <c r="AL6" s="35">
        <f t="shared" si="5"/>
        <v>0</v>
      </c>
      <c r="AM6" s="35">
        <f t="shared" si="5"/>
        <v>0</v>
      </c>
      <c r="AN6" s="35">
        <f t="shared" si="5"/>
        <v>0</v>
      </c>
      <c r="AO6" s="36">
        <f t="shared" si="5"/>
        <v>236.15</v>
      </c>
      <c r="AP6" s="36">
        <f t="shared" si="5"/>
        <v>232.81</v>
      </c>
      <c r="AQ6" s="36">
        <f t="shared" si="5"/>
        <v>184.13</v>
      </c>
      <c r="AR6" s="36">
        <f t="shared" si="5"/>
        <v>101.85</v>
      </c>
      <c r="AS6" s="36">
        <f t="shared" si="5"/>
        <v>110.77</v>
      </c>
      <c r="AT6" s="35" t="str">
        <f>IF(AT7="","",IF(AT7="-","【-】","【"&amp;SUBSTITUTE(TEXT(AT7,"#,##0.00"),"-","△")&amp;"】"))</f>
        <v>【105.22】</v>
      </c>
      <c r="AU6" s="36" t="str">
        <f>IF(AU7="",NA(),AU7)</f>
        <v>-</v>
      </c>
      <c r="AV6" s="36" t="str">
        <f t="shared" ref="AV6:BD6" si="6">IF(AV7="",NA(),AV7)</f>
        <v>-</v>
      </c>
      <c r="AW6" s="36">
        <f t="shared" si="6"/>
        <v>89.7</v>
      </c>
      <c r="AX6" s="36">
        <f t="shared" si="6"/>
        <v>84.21</v>
      </c>
      <c r="AY6" s="36">
        <f t="shared" si="6"/>
        <v>85.04</v>
      </c>
      <c r="AZ6" s="36">
        <f t="shared" si="6"/>
        <v>243.58</v>
      </c>
      <c r="BA6" s="36">
        <f t="shared" si="6"/>
        <v>290.19</v>
      </c>
      <c r="BB6" s="36">
        <f t="shared" si="6"/>
        <v>63.22</v>
      </c>
      <c r="BC6" s="36">
        <f t="shared" si="6"/>
        <v>49.07</v>
      </c>
      <c r="BD6" s="36">
        <f t="shared" si="6"/>
        <v>46.78</v>
      </c>
      <c r="BE6" s="35" t="str">
        <f>IF(BE7="","",IF(BE7="-","【-】","【"&amp;SUBSTITUTE(TEXT(BE7,"#,##0.00"),"-","△")&amp;"】"))</f>
        <v>【54.12】</v>
      </c>
      <c r="BF6" s="36">
        <f>IF(BF7="",NA(),BF7)</f>
        <v>223.15</v>
      </c>
      <c r="BG6" s="36">
        <f t="shared" ref="BG6:BO6" si="7">IF(BG7="",NA(),BG7)</f>
        <v>326.05</v>
      </c>
      <c r="BH6" s="36">
        <f t="shared" si="7"/>
        <v>242.31</v>
      </c>
      <c r="BI6" s="36">
        <f t="shared" si="7"/>
        <v>75.48</v>
      </c>
      <c r="BJ6" s="36">
        <f t="shared" si="7"/>
        <v>132.71</v>
      </c>
      <c r="BK6" s="36">
        <f t="shared" si="7"/>
        <v>1622.51</v>
      </c>
      <c r="BL6" s="36">
        <f t="shared" si="7"/>
        <v>1569.13</v>
      </c>
      <c r="BM6" s="36">
        <f t="shared" si="7"/>
        <v>1436</v>
      </c>
      <c r="BN6" s="36">
        <f t="shared" si="7"/>
        <v>1434.89</v>
      </c>
      <c r="BO6" s="36">
        <f t="shared" si="7"/>
        <v>1298.9100000000001</v>
      </c>
      <c r="BP6" s="35" t="str">
        <f>IF(BP7="","",IF(BP7="-","【-】","【"&amp;SUBSTITUTE(TEXT(BP7,"#,##0.00"),"-","△")&amp;"】"))</f>
        <v>【1,348.09】</v>
      </c>
      <c r="BQ6" s="36">
        <f>IF(BQ7="",NA(),BQ7)</f>
        <v>99.73</v>
      </c>
      <c r="BR6" s="36">
        <f t="shared" ref="BR6:BZ6" si="8">IF(BR7="",NA(),BR7)</f>
        <v>99.56</v>
      </c>
      <c r="BS6" s="36">
        <f t="shared" si="8"/>
        <v>99.53</v>
      </c>
      <c r="BT6" s="36">
        <f t="shared" si="8"/>
        <v>99.77</v>
      </c>
      <c r="BU6" s="36">
        <f t="shared" si="8"/>
        <v>90.66</v>
      </c>
      <c r="BV6" s="36">
        <f t="shared" si="8"/>
        <v>62.83</v>
      </c>
      <c r="BW6" s="36">
        <f t="shared" si="8"/>
        <v>64.63</v>
      </c>
      <c r="BX6" s="36">
        <f t="shared" si="8"/>
        <v>66.56</v>
      </c>
      <c r="BY6" s="36">
        <f t="shared" si="8"/>
        <v>66.22</v>
      </c>
      <c r="BZ6" s="36">
        <f t="shared" si="8"/>
        <v>69.87</v>
      </c>
      <c r="CA6" s="35" t="str">
        <f>IF(CA7="","",IF(CA7="-","【-】","【"&amp;SUBSTITUTE(TEXT(CA7,"#,##0.00"),"-","△")&amp;"】"))</f>
        <v>【69.80】</v>
      </c>
      <c r="CB6" s="36">
        <f>IF(CB7="",NA(),CB7)</f>
        <v>136.18</v>
      </c>
      <c r="CC6" s="36">
        <f t="shared" ref="CC6:CK6" si="9">IF(CC7="",NA(),CC7)</f>
        <v>141.34</v>
      </c>
      <c r="CD6" s="36">
        <f t="shared" si="9"/>
        <v>143.22</v>
      </c>
      <c r="CE6" s="36">
        <f t="shared" si="9"/>
        <v>306.12</v>
      </c>
      <c r="CF6" s="36">
        <f t="shared" si="9"/>
        <v>154.30000000000001</v>
      </c>
      <c r="CG6" s="36">
        <f t="shared" si="9"/>
        <v>250.43</v>
      </c>
      <c r="CH6" s="36">
        <f t="shared" si="9"/>
        <v>245.75</v>
      </c>
      <c r="CI6" s="36">
        <f t="shared" si="9"/>
        <v>244.29</v>
      </c>
      <c r="CJ6" s="36">
        <f t="shared" si="9"/>
        <v>246.72</v>
      </c>
      <c r="CK6" s="36">
        <f t="shared" si="9"/>
        <v>234.96</v>
      </c>
      <c r="CL6" s="35" t="str">
        <f>IF(CL7="","",IF(CL7="-","【-】","【"&amp;SUBSTITUTE(TEXT(CL7,"#,##0.00"),"-","△")&amp;"】"))</f>
        <v>【232.54】</v>
      </c>
      <c r="CM6" s="36" t="str">
        <f>IF(CM7="",NA(),CM7)</f>
        <v>-</v>
      </c>
      <c r="CN6" s="36" t="str">
        <f t="shared" ref="CN6:CV6" si="10">IF(CN7="",NA(),CN7)</f>
        <v>-</v>
      </c>
      <c r="CO6" s="36" t="str">
        <f t="shared" si="10"/>
        <v>-</v>
      </c>
      <c r="CP6" s="36" t="str">
        <f t="shared" si="10"/>
        <v>-</v>
      </c>
      <c r="CQ6" s="36" t="str">
        <f t="shared" si="10"/>
        <v>-</v>
      </c>
      <c r="CR6" s="36">
        <f t="shared" si="10"/>
        <v>42.31</v>
      </c>
      <c r="CS6" s="36">
        <f t="shared" si="10"/>
        <v>43.65</v>
      </c>
      <c r="CT6" s="36">
        <f t="shared" si="10"/>
        <v>43.58</v>
      </c>
      <c r="CU6" s="36">
        <f t="shared" si="10"/>
        <v>41.35</v>
      </c>
      <c r="CV6" s="36">
        <f t="shared" si="10"/>
        <v>42.9</v>
      </c>
      <c r="CW6" s="35" t="str">
        <f>IF(CW7="","",IF(CW7="-","【-】","【"&amp;SUBSTITUTE(TEXT(CW7,"#,##0.00"),"-","△")&amp;"】"))</f>
        <v>【42.17】</v>
      </c>
      <c r="CX6" s="36">
        <f>IF(CX7="",NA(),CX7)</f>
        <v>100</v>
      </c>
      <c r="CY6" s="36">
        <f t="shared" ref="CY6:DG6" si="11">IF(CY7="",NA(),CY7)</f>
        <v>100</v>
      </c>
      <c r="CZ6" s="36">
        <f t="shared" si="11"/>
        <v>100</v>
      </c>
      <c r="DA6" s="36">
        <f t="shared" si="11"/>
        <v>100</v>
      </c>
      <c r="DB6" s="36">
        <f t="shared" si="11"/>
        <v>100</v>
      </c>
      <c r="DC6" s="36">
        <f t="shared" si="11"/>
        <v>81.3</v>
      </c>
      <c r="DD6" s="36">
        <f t="shared" si="11"/>
        <v>82.2</v>
      </c>
      <c r="DE6" s="36">
        <f t="shared" si="11"/>
        <v>82.35</v>
      </c>
      <c r="DF6" s="36">
        <f t="shared" si="11"/>
        <v>82.9</v>
      </c>
      <c r="DG6" s="36">
        <f t="shared" si="11"/>
        <v>83.5</v>
      </c>
      <c r="DH6" s="35" t="str">
        <f>IF(DH7="","",IF(DH7="-","【-】","【"&amp;SUBSTITUTE(TEXT(DH7,"#,##0.00"),"-","△")&amp;"】"))</f>
        <v>【82.30】</v>
      </c>
      <c r="DI6" s="36">
        <f>IF(DI7="",NA(),DI7)</f>
        <v>20.260000000000002</v>
      </c>
      <c r="DJ6" s="36">
        <f t="shared" ref="DJ6:DR6" si="12">IF(DJ7="",NA(),DJ7)</f>
        <v>21.42</v>
      </c>
      <c r="DK6" s="36">
        <f t="shared" si="12"/>
        <v>35.869999999999997</v>
      </c>
      <c r="DL6" s="36">
        <f t="shared" si="12"/>
        <v>37.67</v>
      </c>
      <c r="DM6" s="36">
        <f t="shared" si="12"/>
        <v>39.47</v>
      </c>
      <c r="DN6" s="36">
        <f t="shared" si="12"/>
        <v>12.99</v>
      </c>
      <c r="DO6" s="36">
        <f t="shared" si="12"/>
        <v>13.6</v>
      </c>
      <c r="DP6" s="36">
        <f t="shared" si="12"/>
        <v>22.34</v>
      </c>
      <c r="DQ6" s="36">
        <f t="shared" si="12"/>
        <v>22.79</v>
      </c>
      <c r="DR6" s="36">
        <f t="shared" si="12"/>
        <v>22.77</v>
      </c>
      <c r="DS6" s="35" t="str">
        <f>IF(DS7="","",IF(DS7="-","【-】","【"&amp;SUBSTITUTE(TEXT(DS7,"#,##0.00"),"-","△")&amp;"】"))</f>
        <v>【23.63】</v>
      </c>
      <c r="DT6" s="35">
        <f>IF(DT7="",NA(),DT7)</f>
        <v>0</v>
      </c>
      <c r="DU6" s="35">
        <f t="shared" ref="DU6:EC6" si="13">IF(DU7="",NA(),DU7)</f>
        <v>0</v>
      </c>
      <c r="DV6" s="35">
        <f t="shared" si="13"/>
        <v>0</v>
      </c>
      <c r="DW6" s="35">
        <f t="shared" si="13"/>
        <v>0</v>
      </c>
      <c r="DX6" s="35">
        <f t="shared" si="13"/>
        <v>0</v>
      </c>
      <c r="DY6" s="35">
        <f t="shared" si="13"/>
        <v>0</v>
      </c>
      <c r="DZ6" s="35">
        <f t="shared" si="13"/>
        <v>0</v>
      </c>
      <c r="EA6" s="35">
        <f t="shared" si="13"/>
        <v>0</v>
      </c>
      <c r="EB6" s="36">
        <f t="shared" si="13"/>
        <v>0.04</v>
      </c>
      <c r="EC6" s="35">
        <f t="shared" si="13"/>
        <v>0</v>
      </c>
      <c r="ED6" s="35" t="str">
        <f>IF(ED7="","",IF(ED7="-","【-】","【"&amp;SUBSTITUTE(TEXT(ED7,"#,##0.00"),"-","△")&amp;"】"))</f>
        <v>【0.00】</v>
      </c>
      <c r="EE6" s="35">
        <f>IF(EE7="",NA(),EE7)</f>
        <v>0</v>
      </c>
      <c r="EF6" s="35">
        <f t="shared" ref="EF6:EN6" si="14">IF(EF7="",NA(),EF7)</f>
        <v>0</v>
      </c>
      <c r="EG6" s="35">
        <f t="shared" si="14"/>
        <v>0</v>
      </c>
      <c r="EH6" s="35">
        <f t="shared" si="14"/>
        <v>0</v>
      </c>
      <c r="EI6" s="35">
        <f t="shared" si="14"/>
        <v>0</v>
      </c>
      <c r="EJ6" s="36">
        <f t="shared" si="14"/>
        <v>0.11</v>
      </c>
      <c r="EK6" s="36">
        <f t="shared" si="14"/>
        <v>0.05</v>
      </c>
      <c r="EL6" s="36">
        <f t="shared" si="14"/>
        <v>0.04</v>
      </c>
      <c r="EM6" s="36">
        <f t="shared" si="14"/>
        <v>7.0000000000000007E-2</v>
      </c>
      <c r="EN6" s="36">
        <f t="shared" si="14"/>
        <v>0.09</v>
      </c>
      <c r="EO6" s="35" t="str">
        <f>IF(EO7="","",IF(EO7="-","【-】","【"&amp;SUBSTITUTE(TEXT(EO7,"#,##0.00"),"-","△")&amp;"】"))</f>
        <v>【0.09】</v>
      </c>
    </row>
    <row r="7" spans="1:148" s="37" customFormat="1">
      <c r="A7" s="29"/>
      <c r="B7" s="38">
        <v>2016</v>
      </c>
      <c r="C7" s="38">
        <v>403814</v>
      </c>
      <c r="D7" s="38">
        <v>46</v>
      </c>
      <c r="E7" s="38">
        <v>17</v>
      </c>
      <c r="F7" s="38">
        <v>4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>
        <v>74.13</v>
      </c>
      <c r="P7" s="39">
        <v>0.78</v>
      </c>
      <c r="Q7" s="39">
        <v>82.55</v>
      </c>
      <c r="R7" s="39">
        <v>3402</v>
      </c>
      <c r="S7" s="39">
        <v>14353</v>
      </c>
      <c r="T7" s="39">
        <v>11.6</v>
      </c>
      <c r="U7" s="39">
        <v>1237.33</v>
      </c>
      <c r="V7" s="39">
        <v>111</v>
      </c>
      <c r="W7" s="39">
        <v>0.12</v>
      </c>
      <c r="X7" s="39">
        <v>925</v>
      </c>
      <c r="Y7" s="39">
        <v>100</v>
      </c>
      <c r="Z7" s="39">
        <v>100</v>
      </c>
      <c r="AA7" s="39">
        <v>100</v>
      </c>
      <c r="AB7" s="39">
        <v>100</v>
      </c>
      <c r="AC7" s="39">
        <v>100</v>
      </c>
      <c r="AD7" s="39">
        <v>94.73</v>
      </c>
      <c r="AE7" s="39">
        <v>96.59</v>
      </c>
      <c r="AF7" s="39">
        <v>101.24</v>
      </c>
      <c r="AG7" s="39">
        <v>100.94</v>
      </c>
      <c r="AH7" s="39">
        <v>100.85</v>
      </c>
      <c r="AI7" s="39">
        <v>100.66</v>
      </c>
      <c r="AJ7" s="39">
        <v>0</v>
      </c>
      <c r="AK7" s="39">
        <v>0</v>
      </c>
      <c r="AL7" s="39">
        <v>0</v>
      </c>
      <c r="AM7" s="39">
        <v>0</v>
      </c>
      <c r="AN7" s="39">
        <v>0</v>
      </c>
      <c r="AO7" s="39">
        <v>236.15</v>
      </c>
      <c r="AP7" s="39">
        <v>232.81</v>
      </c>
      <c r="AQ7" s="39">
        <v>184.13</v>
      </c>
      <c r="AR7" s="39">
        <v>101.85</v>
      </c>
      <c r="AS7" s="39">
        <v>110.77</v>
      </c>
      <c r="AT7" s="39">
        <v>105.22</v>
      </c>
      <c r="AU7" s="39" t="s">
        <v>113</v>
      </c>
      <c r="AV7" s="39" t="s">
        <v>113</v>
      </c>
      <c r="AW7" s="39">
        <v>89.7</v>
      </c>
      <c r="AX7" s="39">
        <v>84.21</v>
      </c>
      <c r="AY7" s="39">
        <v>85.04</v>
      </c>
      <c r="AZ7" s="39">
        <v>243.58</v>
      </c>
      <c r="BA7" s="39">
        <v>290.19</v>
      </c>
      <c r="BB7" s="39">
        <v>63.22</v>
      </c>
      <c r="BC7" s="39">
        <v>49.07</v>
      </c>
      <c r="BD7" s="39">
        <v>46.78</v>
      </c>
      <c r="BE7" s="39">
        <v>54.12</v>
      </c>
      <c r="BF7" s="39">
        <v>223.15</v>
      </c>
      <c r="BG7" s="39">
        <v>326.05</v>
      </c>
      <c r="BH7" s="39">
        <v>242.31</v>
      </c>
      <c r="BI7" s="39">
        <v>75.48</v>
      </c>
      <c r="BJ7" s="39">
        <v>132.71</v>
      </c>
      <c r="BK7" s="39">
        <v>1622.51</v>
      </c>
      <c r="BL7" s="39">
        <v>1569.13</v>
      </c>
      <c r="BM7" s="39">
        <v>1436</v>
      </c>
      <c r="BN7" s="39">
        <v>1434.89</v>
      </c>
      <c r="BO7" s="39">
        <v>1298.9100000000001</v>
      </c>
      <c r="BP7" s="39">
        <v>1348.09</v>
      </c>
      <c r="BQ7" s="39">
        <v>99.73</v>
      </c>
      <c r="BR7" s="39">
        <v>99.56</v>
      </c>
      <c r="BS7" s="39">
        <v>99.53</v>
      </c>
      <c r="BT7" s="39">
        <v>99.77</v>
      </c>
      <c r="BU7" s="39">
        <v>90.66</v>
      </c>
      <c r="BV7" s="39">
        <v>62.83</v>
      </c>
      <c r="BW7" s="39">
        <v>64.63</v>
      </c>
      <c r="BX7" s="39">
        <v>66.56</v>
      </c>
      <c r="BY7" s="39">
        <v>66.22</v>
      </c>
      <c r="BZ7" s="39">
        <v>69.87</v>
      </c>
      <c r="CA7" s="39">
        <v>69.8</v>
      </c>
      <c r="CB7" s="39">
        <v>136.18</v>
      </c>
      <c r="CC7" s="39">
        <v>141.34</v>
      </c>
      <c r="CD7" s="39">
        <v>143.22</v>
      </c>
      <c r="CE7" s="39">
        <v>306.12</v>
      </c>
      <c r="CF7" s="39">
        <v>154.30000000000001</v>
      </c>
      <c r="CG7" s="39">
        <v>250.43</v>
      </c>
      <c r="CH7" s="39">
        <v>245.75</v>
      </c>
      <c r="CI7" s="39">
        <v>244.29</v>
      </c>
      <c r="CJ7" s="39">
        <v>246.72</v>
      </c>
      <c r="CK7" s="39">
        <v>234.96</v>
      </c>
      <c r="CL7" s="39">
        <v>232.54</v>
      </c>
      <c r="CM7" s="39" t="s">
        <v>113</v>
      </c>
      <c r="CN7" s="39" t="s">
        <v>113</v>
      </c>
      <c r="CO7" s="39" t="s">
        <v>113</v>
      </c>
      <c r="CP7" s="39" t="s">
        <v>113</v>
      </c>
      <c r="CQ7" s="39" t="s">
        <v>113</v>
      </c>
      <c r="CR7" s="39">
        <v>42.31</v>
      </c>
      <c r="CS7" s="39">
        <v>43.65</v>
      </c>
      <c r="CT7" s="39">
        <v>43.58</v>
      </c>
      <c r="CU7" s="39">
        <v>41.35</v>
      </c>
      <c r="CV7" s="39">
        <v>42.9</v>
      </c>
      <c r="CW7" s="39">
        <v>42.17</v>
      </c>
      <c r="CX7" s="39">
        <v>100</v>
      </c>
      <c r="CY7" s="39">
        <v>100</v>
      </c>
      <c r="CZ7" s="39">
        <v>100</v>
      </c>
      <c r="DA7" s="39">
        <v>100</v>
      </c>
      <c r="DB7" s="39">
        <v>100</v>
      </c>
      <c r="DC7" s="39">
        <v>81.3</v>
      </c>
      <c r="DD7" s="39">
        <v>82.2</v>
      </c>
      <c r="DE7" s="39">
        <v>82.35</v>
      </c>
      <c r="DF7" s="39">
        <v>82.9</v>
      </c>
      <c r="DG7" s="39">
        <v>83.5</v>
      </c>
      <c r="DH7" s="39">
        <v>82.3</v>
      </c>
      <c r="DI7" s="39">
        <v>20.260000000000002</v>
      </c>
      <c r="DJ7" s="39">
        <v>21.42</v>
      </c>
      <c r="DK7" s="39">
        <v>35.869999999999997</v>
      </c>
      <c r="DL7" s="39">
        <v>37.67</v>
      </c>
      <c r="DM7" s="39">
        <v>39.47</v>
      </c>
      <c r="DN7" s="39">
        <v>12.99</v>
      </c>
      <c r="DO7" s="39">
        <v>13.6</v>
      </c>
      <c r="DP7" s="39">
        <v>22.34</v>
      </c>
      <c r="DQ7" s="39">
        <v>22.79</v>
      </c>
      <c r="DR7" s="39">
        <v>22.77</v>
      </c>
      <c r="DS7" s="39">
        <v>23.63</v>
      </c>
      <c r="DT7" s="39">
        <v>0</v>
      </c>
      <c r="DU7" s="39">
        <v>0</v>
      </c>
      <c r="DV7" s="39">
        <v>0</v>
      </c>
      <c r="DW7" s="39">
        <v>0</v>
      </c>
      <c r="DX7" s="39">
        <v>0</v>
      </c>
      <c r="DY7" s="39">
        <v>0</v>
      </c>
      <c r="DZ7" s="39">
        <v>0</v>
      </c>
      <c r="EA7" s="39">
        <v>0</v>
      </c>
      <c r="EB7" s="39">
        <v>0.04</v>
      </c>
      <c r="EC7" s="39">
        <v>0</v>
      </c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</v>
      </c>
      <c r="EJ7" s="39">
        <v>0.11</v>
      </c>
      <c r="EK7" s="39">
        <v>0.05</v>
      </c>
      <c r="EL7" s="39">
        <v>0.04</v>
      </c>
      <c r="EM7" s="39">
        <v>7.0000000000000007E-2</v>
      </c>
      <c r="EN7" s="39">
        <v>0.09</v>
      </c>
      <c r="EO7" s="39">
        <v>0.09</v>
      </c>
    </row>
    <row r="8" spans="1:148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ashiya</cp:lastModifiedBy>
  <dcterms:created xsi:type="dcterms:W3CDTF">2017-12-25T01:57:10Z</dcterms:created>
  <dcterms:modified xsi:type="dcterms:W3CDTF">2018-02-21T01:55:52Z</dcterms:modified>
  <cp:category/>
</cp:coreProperties>
</file>