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9\ashiya\04 都市整備課\下水道係\有田\Dドライブから移行分（Ｈ24.11.14）\経営比較分析表\平成29年度\公表用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K86" i="4"/>
  <c r="G86" i="4"/>
  <c r="F86" i="4"/>
  <c r="AD10" i="4"/>
  <c r="W10" i="4"/>
  <c r="BB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<sst xmlns="http://schemas.openxmlformats.org/spreadsheetml/2006/main" count="235" uniqueCount="122">
  <si>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</si>
  <si>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</si>
  <si>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</si>
  <si>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</si>
  <si>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</si>
  <si>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</si>
  <si>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</si>
  <si>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</si>
  <si>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</si>
  <si>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</si>
  <si>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</si>
  <si>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</si>
  <si>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</si>
  <si>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</si>
  <si>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</si>
  <si>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</si>
  <si>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</si>
  <si>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</si>
  <si>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</si>
  <si>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</si>
  <si>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</si>
  <si>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</si>
  <si>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</si>
  <si>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</si>
  <si>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</si>
  <si>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</si>
  <si>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</si>
  <si>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</si>
  <si>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</si>
  <si>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</si>
  <si>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</si>
  <si>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</si>
  <si>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</si>
  <si>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</si>
  <si>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</si>
  <si>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</si>
  <si>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</si>
  <si>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</si>
  <si>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</si>
  <si>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</si>
  <si>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</si>
  <si>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</si>
  <si>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</si>
  <si>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</si>
  <si>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</si>
  <si>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</si>
  <si>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</si>
  <si>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</si>
  <si>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</si>
  <si>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</si>
  <si>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</si>
  <si>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</si>
  <si>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</si>
  <si>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</si>
  <si>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</si>
  <si>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</si>
  <si>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</si>
  <si>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</si>
  <si>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</si>
  <si>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</si>
  <si>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</si>
  <si>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</si>
  <si>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</si>
  <si>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</si>
  <si>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</si>
  <si>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</si>
  <si>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</si>
  <si>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</si>
  <si>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</si>
  <si>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</si>
  <si>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</si>
  <si>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</si>
  <si>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</si>
  <si>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</si>
  <si>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</si>
  <si>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</si>
  <si>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</si>
  <si>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</si>
  <si>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</si>
  <si>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</si>
  <si>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</si>
  <si>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</si>
  <si>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</si>
  <si>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</si>
  <si>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</si>
  <si>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</si>
  <si>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</si>
  <si>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</si>
  <si>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</si>
  <si>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</si>
  <si>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</si>
  <si>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</si>
  <si>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</si>
  <si>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</si>
  <si>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</si>
  <si>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</si>
  <si>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</si>
  <si>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</si>
  <si>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</si>
  <si>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</si>
  <si>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</si>
  <si>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</si>
  <si>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</si>
  <si>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</si>
  <si>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</si>
  <si>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</si>
  <si>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</si>
  <si>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福岡県　芦屋町</t>
  </si>
  <si>
    <t>法適用</t>
  </si>
  <si>
    <t>下水道事業</t>
  </si>
  <si>
    <t>公共下水道</t>
  </si>
  <si>
    <t>Cc1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</si>
  <si>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</si>
  <si>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</si>
  <si>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</si>
  <si>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</si>
  <si>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</si>
  <si>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</si>
  <si>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</si>
  <si>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供用開始後３０年以上経過し、下水道施設は概成しているため、有形固定資産減価償却率は類似団体と比較して、高い値を示している。
　しかし、５０年以上経過している管渠が無いため、管渠老朽化率は０％となっている。
　管渠改善率については、劣化調査（ＴＶカメラ調査）結果に基づき老朽化管渠の更生・補修工事を行っている分の率が計上されている。</t>
  </si>
  <si>
    <t>　芦屋町公共下水道事業は、昭和５７年に供用開始し、現在までに３０年以上経過している。また、面整備は概成しており、水洗化率も高い。近年は処理場・ポンプ場の改築更新事業を主に実施している。
　ここ５年間は、経常収支比率が１００％前後で推移しており、平成２８年５月に下水道使用料金改訂を行ったため、平成２８年度は良化している。
　また、供用開始後３０年以上経過しているため、現在までの欠損金の累積が大きく、類似団体と比較して6倍近くの大きい値を示している。
　企業債残高は、過去に繰上償還を行っていることもあり、残高が少なく良好な数値を示している。
　経費回収率及び汚水処理原価は平均値程度、施設利用率は供用開始当初に整備した施設について、高度経済成長による人口増計画としていたため、利用率が低くなっている。</t>
    <rPh sb="137" eb="139">
      <t>カイテイ</t>
    </rPh>
    <rPh sb="140" eb="141">
      <t>オコナ</t>
    </rPh>
    <rPh sb="146" eb="148">
      <t>ヘイセイ</t>
    </rPh>
    <rPh sb="150" eb="152">
      <t>ネンド</t>
    </rPh>
    <rPh sb="153" eb="155">
      <t>リョウカ</t>
    </rPh>
    <phoneticPr fontId="4"/>
  </si>
  <si>
    <t>　今後は、累積欠損金の減少、経常収支比率及び経費回収率の向上を図り、経営改善を行うため、下水道使用料の改定及び一般会計からの繰入について、定期的に検討を行い、必要に応じて使用料改定等を実施する。
　また、今後は、事業効率化や経営の安定化へ向けて、抜本的な汚水処理方法の変更や広域化、他事業との連携も含めての検討を実施する。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</si>
</sst>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1.1499999999999999</c:v>
                </c:pt>
                <c:pt idx="1">
                  <c:v>1.77</c:v>
                </c:pt>
                <c:pt idx="2">
                  <c:v>1.25</c:v>
                </c:pt>
                <c:pt idx="3">
                  <c:v>1.34</c:v>
                </c:pt>
                <c:pt idx="4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52264"/>
        <c:axId val="10695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0.15</c:v>
                </c:pt>
                <c:pt idx="2">
                  <c:v>0.11</c:v>
                </c:pt>
                <c:pt idx="3">
                  <c:v>0.09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2264"/>
        <c:axId val="106952656"/>
      </c:lineChart>
      <c:dateAx>
        <c:axId val="10695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52656"/>
        <c:crosses val="autoZero"/>
        <c:auto val="1"/>
        <c:lblOffset val="100"/>
        <c:baseTimeUnit val="years"/>
      </c:dateAx>
      <c:valAx>
        <c:axId val="10695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5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98.91</c:v>
                </c:pt>
                <c:pt idx="1">
                  <c:v>96.93</c:v>
                </c:pt>
                <c:pt idx="2">
                  <c:v>101.02</c:v>
                </c:pt>
                <c:pt idx="3">
                  <c:v>96.46</c:v>
                </c:pt>
                <c:pt idx="4">
                  <c:v>105.46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22968"/>
        <c:axId val="20842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109.71</c:v>
                </c:pt>
                <c:pt idx="2">
                  <c:v>107.31</c:v>
                </c:pt>
                <c:pt idx="3">
                  <c:v>115.25</c:v>
                </c:pt>
                <c:pt idx="4">
                  <c:v>105.98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2968"/>
        <c:axId val="208423360"/>
      </c:lineChart>
      <c:dateAx>
        <c:axId val="20842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423360"/>
        <c:crosses val="autoZero"/>
        <c:auto val="1"/>
        <c:lblOffset val="100"/>
        <c:baseTimeUnit val="years"/>
      </c:dateAx>
      <c:valAx>
        <c:axId val="20842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422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24.02</c:v>
                </c:pt>
                <c:pt idx="1">
                  <c:v>25.1</c:v>
                </c:pt>
                <c:pt idx="2">
                  <c:v>52.14</c:v>
                </c:pt>
                <c:pt idx="3">
                  <c:v>53.22</c:v>
                </c:pt>
                <c:pt idx="4">
                  <c:v>55.28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24536"/>
        <c:axId val="20842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19.329999999999998</c:v>
                </c:pt>
                <c:pt idx="1">
                  <c:v>20.43</c:v>
                </c:pt>
                <c:pt idx="2">
                  <c:v>33.46</c:v>
                </c:pt>
                <c:pt idx="3">
                  <c:v>30.5</c:v>
                </c:pt>
                <c:pt idx="4">
                  <c:v>27.12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4536"/>
        <c:axId val="208424928"/>
      </c:lineChart>
      <c:dateAx>
        <c:axId val="20842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424928"/>
        <c:crosses val="autoZero"/>
        <c:auto val="1"/>
        <c:lblOffset val="100"/>
        <c:baseTimeUnit val="years"/>
      </c:dateAx>
      <c:valAx>
        <c:axId val="20842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424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61816"/>
        <c:axId val="20866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1.48</c:v>
                </c:pt>
                <c:pt idx="1">
                  <c:v>1.73</c:v>
                </c:pt>
                <c:pt idx="2">
                  <c:v>3.12</c:v>
                </c:pt>
                <c:pt idx="3">
                  <c:v>3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61816"/>
        <c:axId val="208662208"/>
      </c:lineChart>
      <c:dateAx>
        <c:axId val="208661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662208"/>
        <c:crosses val="autoZero"/>
        <c:auto val="1"/>
        <c:lblOffset val="100"/>
        <c:baseTimeUnit val="years"/>
      </c:dateAx>
      <c:valAx>
        <c:axId val="20866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661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544.79999999999995</c:v>
                </c:pt>
                <c:pt idx="1">
                  <c:v>549.61</c:v>
                </c:pt>
                <c:pt idx="2">
                  <c:v>252.48</c:v>
                </c:pt>
                <c:pt idx="3">
                  <c:v>275.43</c:v>
                </c:pt>
                <c:pt idx="4">
                  <c:v>240.29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63776"/>
        <c:axId val="208664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67.48</c:v>
                </c:pt>
                <c:pt idx="1">
                  <c:v>67.930000000000007</c:v>
                </c:pt>
                <c:pt idx="2">
                  <c:v>24.54</c:v>
                </c:pt>
                <c:pt idx="3">
                  <c:v>19.440000000000001</c:v>
                </c:pt>
                <c:pt idx="4">
                  <c:v>41.15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63776"/>
        <c:axId val="208664168"/>
      </c:lineChart>
      <c:dateAx>
        <c:axId val="20866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664168"/>
        <c:crosses val="autoZero"/>
        <c:auto val="1"/>
        <c:lblOffset val="100"/>
        <c:baseTimeUnit val="years"/>
      </c:dateAx>
      <c:valAx>
        <c:axId val="208664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66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687.9</c:v>
                </c:pt>
                <c:pt idx="1">
                  <c:v>533.80999999999995</c:v>
                </c:pt>
                <c:pt idx="2">
                  <c:v>147.75</c:v>
                </c:pt>
                <c:pt idx="3">
                  <c:v>197.75</c:v>
                </c:pt>
                <c:pt idx="4">
                  <c:v>223.56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65344"/>
        <c:axId val="20898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103.96</c:v>
                </c:pt>
                <c:pt idx="1">
                  <c:v>133.77000000000001</c:v>
                </c:pt>
                <c:pt idx="2">
                  <c:v>56.94</c:v>
                </c:pt>
                <c:pt idx="3">
                  <c:v>71.52</c:v>
                </c:pt>
                <c:pt idx="4">
                  <c:v>88.12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65344"/>
        <c:axId val="208981712"/>
      </c:lineChart>
      <c:dateAx>
        <c:axId val="20866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981712"/>
        <c:crosses val="autoZero"/>
        <c:auto val="1"/>
        <c:lblOffset val="100"/>
        <c:baseTimeUnit val="years"/>
      </c:dateAx>
      <c:valAx>
        <c:axId val="20898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66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255.72</c:v>
                </c:pt>
                <c:pt idx="1">
                  <c:v>258.18</c:v>
                </c:pt>
                <c:pt idx="2">
                  <c:v>242.15</c:v>
                </c:pt>
                <c:pt idx="3">
                  <c:v>119.85</c:v>
                </c:pt>
                <c:pt idx="4">
                  <c:v>67.3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63384"/>
        <c:axId val="20898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759.86</c:v>
                </c:pt>
                <c:pt idx="1">
                  <c:v>739.53</c:v>
                </c:pt>
                <c:pt idx="2">
                  <c:v>721.06</c:v>
                </c:pt>
                <c:pt idx="3">
                  <c:v>862.87</c:v>
                </c:pt>
                <c:pt idx="4">
                  <c:v>716.96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63384"/>
        <c:axId val="208982888"/>
      </c:lineChart>
      <c:dateAx>
        <c:axId val="20866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982888"/>
        <c:crosses val="autoZero"/>
        <c:auto val="1"/>
        <c:lblOffset val="100"/>
        <c:baseTimeUnit val="years"/>
      </c:dateAx>
      <c:valAx>
        <c:axId val="20898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66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97.21</c:v>
                </c:pt>
                <c:pt idx="1">
                  <c:v>94.56</c:v>
                </c:pt>
                <c:pt idx="2">
                  <c:v>105.3</c:v>
                </c:pt>
                <c:pt idx="3">
                  <c:v>99.02</c:v>
                </c:pt>
                <c:pt idx="4">
                  <c:v>105.4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84064"/>
        <c:axId val="208984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85.6</c:v>
                </c:pt>
                <c:pt idx="1">
                  <c:v>84.05</c:v>
                </c:pt>
                <c:pt idx="2">
                  <c:v>84.86</c:v>
                </c:pt>
                <c:pt idx="3">
                  <c:v>85.39</c:v>
                </c:pt>
                <c:pt idx="4">
                  <c:v>88.09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84064"/>
        <c:axId val="208984456"/>
      </c:lineChart>
      <c:dateAx>
        <c:axId val="20898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984456"/>
        <c:crosses val="autoZero"/>
        <c:auto val="1"/>
        <c:lblOffset val="100"/>
        <c:baseTimeUnit val="years"/>
      </c:dateAx>
      <c:valAx>
        <c:axId val="208984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98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211.79</c:v>
                </c:pt>
                <c:pt idx="1">
                  <c:v>219</c:v>
                </c:pt>
                <c:pt idx="2">
                  <c:v>197.1</c:v>
                </c:pt>
                <c:pt idx="3">
                  <c:v>202.34</c:v>
                </c:pt>
                <c:pt idx="4">
                  <c:v>207.59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69704"/>
        <c:axId val="20877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185.04</c:v>
                </c:pt>
                <c:pt idx="1">
                  <c:v>190.12</c:v>
                </c:pt>
                <c:pt idx="2">
                  <c:v>188.14</c:v>
                </c:pt>
                <c:pt idx="3">
                  <c:v>188.79</c:v>
                </c:pt>
                <c:pt idx="4">
                  <c:v>181.8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69704"/>
        <c:axId val="208770096"/>
      </c:lineChart>
      <c:dateAx>
        <c:axId val="20876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770096"/>
        <c:crosses val="autoZero"/>
        <c:auto val="1"/>
        <c:lblOffset val="100"/>
        <c:baseTimeUnit val="years"/>
      </c:dateAx>
      <c:valAx>
        <c:axId val="20877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76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45.36</c:v>
                </c:pt>
                <c:pt idx="1">
                  <c:v>44.54</c:v>
                </c:pt>
                <c:pt idx="2">
                  <c:v>45.33</c:v>
                </c:pt>
                <c:pt idx="3">
                  <c:v>44.22</c:v>
                </c:pt>
                <c:pt idx="4">
                  <c:v>46.15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71272"/>
        <c:axId val="20877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61.91</c:v>
                </c:pt>
                <c:pt idx="1">
                  <c:v>63.6</c:v>
                </c:pt>
                <c:pt idx="2">
                  <c:v>64.23</c:v>
                </c:pt>
                <c:pt idx="3">
                  <c:v>59.4</c:v>
                </c:pt>
                <c:pt idx="4">
                  <c:v>59.35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1272"/>
        <c:axId val="208771664"/>
      </c:lineChart>
      <c:dateAx>
        <c:axId val="208771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771664"/>
        <c:crosses val="autoZero"/>
        <c:auto val="1"/>
        <c:lblOffset val="100"/>
        <c:baseTimeUnit val="years"/>
      </c:dateAx>
      <c:valAx>
        <c:axId val="20877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771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98.84</c:v>
                </c:pt>
                <c:pt idx="1">
                  <c:v>99.01</c:v>
                </c:pt>
                <c:pt idx="2">
                  <c:v>99.03</c:v>
                </c:pt>
                <c:pt idx="3">
                  <c:v>99.14</c:v>
                </c:pt>
                <c:pt idx="4">
                  <c:v>99.17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72840"/>
        <c:axId val="20877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90.89</c:v>
                </c:pt>
                <c:pt idx="1">
                  <c:v>90.98</c:v>
                </c:pt>
                <c:pt idx="2">
                  <c:v>90.22</c:v>
                </c:pt>
                <c:pt idx="3">
                  <c:v>89.81</c:v>
                </c:pt>
                <c:pt idx="4">
                  <c:v>89.88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2840"/>
        <c:axId val="208773232"/>
      </c:lineChart>
      <c:dateAx>
        <c:axId val="20877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773232"/>
        <c:crosses val="autoZero"/>
        <c:auto val="1"/>
        <c:lblOffset val="100"/>
        <c:baseTimeUnit val="years"/>
      </c:dateAx>
      <c:valAx>
        <c:axId val="20877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772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5" zoomScaleNormal="55" workbookViewId="0">
      <selection activeCell="CC70" sqref="CC70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福岡県　芦屋町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Cc1</v>
      </c>
      <c r="X8" s="73"/>
      <c r="Y8" s="73"/>
      <c r="Z8" s="73"/>
      <c r="AA8" s="73"/>
      <c r="AB8" s="73"/>
      <c r="AC8" s="73"/>
      <c r="AD8" s="74" t="s">
        <v>118</v>
      </c>
      <c r="AE8" s="74"/>
      <c r="AF8" s="74"/>
      <c r="AG8" s="74"/>
      <c r="AH8" s="74"/>
      <c r="AI8" s="74"/>
      <c r="AJ8" s="74"/>
      <c r="AK8" s="4"/>
      <c r="AL8" s="68">
        <f>データ!S6</f>
        <v>14353</v>
      </c>
      <c r="AM8" s="68"/>
      <c r="AN8" s="68"/>
      <c r="AO8" s="68"/>
      <c r="AP8" s="68"/>
      <c r="AQ8" s="68"/>
      <c r="AR8" s="68"/>
      <c r="AS8" s="68"/>
      <c r="AT8" s="67">
        <f>データ!T6</f>
        <v>11.6</v>
      </c>
      <c r="AU8" s="67"/>
      <c r="AV8" s="67"/>
      <c r="AW8" s="67"/>
      <c r="AX8" s="67"/>
      <c r="AY8" s="67"/>
      <c r="AZ8" s="67"/>
      <c r="BA8" s="67"/>
      <c r="BB8" s="67">
        <f>データ!U6</f>
        <v>1237.33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85.65</v>
      </c>
      <c r="J10" s="67"/>
      <c r="K10" s="67"/>
      <c r="L10" s="67"/>
      <c r="M10" s="67"/>
      <c r="N10" s="67"/>
      <c r="O10" s="67"/>
      <c r="P10" s="67">
        <f>データ!P6</f>
        <v>99.17</v>
      </c>
      <c r="Q10" s="67"/>
      <c r="R10" s="67"/>
      <c r="S10" s="67"/>
      <c r="T10" s="67"/>
      <c r="U10" s="67"/>
      <c r="V10" s="67"/>
      <c r="W10" s="67">
        <f>データ!Q6</f>
        <v>82.73</v>
      </c>
      <c r="X10" s="67"/>
      <c r="Y10" s="67"/>
      <c r="Z10" s="67"/>
      <c r="AA10" s="67"/>
      <c r="AB10" s="67"/>
      <c r="AC10" s="67"/>
      <c r="AD10" s="68">
        <f>データ!R6</f>
        <v>3402</v>
      </c>
      <c r="AE10" s="68"/>
      <c r="AF10" s="68"/>
      <c r="AG10" s="68"/>
      <c r="AH10" s="68"/>
      <c r="AI10" s="68"/>
      <c r="AJ10" s="68"/>
      <c r="AK10" s="2"/>
      <c r="AL10" s="68">
        <f>データ!V6</f>
        <v>14075</v>
      </c>
      <c r="AM10" s="68"/>
      <c r="AN10" s="68"/>
      <c r="AO10" s="68"/>
      <c r="AP10" s="68"/>
      <c r="AQ10" s="68"/>
      <c r="AR10" s="68"/>
      <c r="AS10" s="68"/>
      <c r="AT10" s="67">
        <f>データ!W6</f>
        <v>5.12</v>
      </c>
      <c r="AU10" s="67"/>
      <c r="AV10" s="67"/>
      <c r="AW10" s="67"/>
      <c r="AX10" s="67"/>
      <c r="AY10" s="67"/>
      <c r="AZ10" s="67"/>
      <c r="BA10" s="67"/>
      <c r="BB10" s="67">
        <f>データ!X6</f>
        <v>2749.02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120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36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69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71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5</v>
      </c>
      <c r="N5" s="33" t="s">
        <v>84</v>
      </c>
      <c r="O5" s="33" t="s">
        <v>85</v>
      </c>
      <c r="P5" s="33" t="s">
        <v>86</v>
      </c>
      <c r="Q5" s="33" t="s">
        <v>87</v>
      </c>
      <c r="R5" s="33" t="s">
        <v>88</v>
      </c>
      <c r="S5" s="33" t="s">
        <v>89</v>
      </c>
      <c r="T5" s="33" t="s">
        <v>90</v>
      </c>
      <c r="U5" s="33" t="s">
        <v>91</v>
      </c>
      <c r="V5" s="33" t="s">
        <v>92</v>
      </c>
      <c r="W5" s="33" t="s">
        <v>93</v>
      </c>
      <c r="X5" s="33" t="s">
        <v>94</v>
      </c>
      <c r="Y5" s="33" t="s">
        <v>95</v>
      </c>
      <c r="Z5" s="33" t="s">
        <v>96</v>
      </c>
      <c r="AA5" s="33" t="s">
        <v>97</v>
      </c>
      <c r="AB5" s="33" t="s">
        <v>98</v>
      </c>
      <c r="AC5" s="33" t="s">
        <v>99</v>
      </c>
      <c r="AD5" s="33" t="s">
        <v>100</v>
      </c>
      <c r="AE5" s="33" t="s">
        <v>101</v>
      </c>
      <c r="AF5" s="33" t="s">
        <v>102</v>
      </c>
      <c r="AG5" s="33" t="s">
        <v>103</v>
      </c>
      <c r="AH5" s="33" t="s">
        <v>104</v>
      </c>
      <c r="AI5" s="33" t="s">
        <v>43</v>
      </c>
      <c r="AJ5" s="33" t="s">
        <v>95</v>
      </c>
      <c r="AK5" s="33" t="s">
        <v>96</v>
      </c>
      <c r="AL5" s="33" t="s">
        <v>97</v>
      </c>
      <c r="AM5" s="33" t="s">
        <v>98</v>
      </c>
      <c r="AN5" s="33" t="s">
        <v>99</v>
      </c>
      <c r="AO5" s="33" t="s">
        <v>100</v>
      </c>
      <c r="AP5" s="33" t="s">
        <v>101</v>
      </c>
      <c r="AQ5" s="33" t="s">
        <v>102</v>
      </c>
      <c r="AR5" s="33" t="s">
        <v>103</v>
      </c>
      <c r="AS5" s="33" t="s">
        <v>104</v>
      </c>
      <c r="AT5" s="33" t="s">
        <v>105</v>
      </c>
      <c r="AU5" s="33" t="s">
        <v>95</v>
      </c>
      <c r="AV5" s="33" t="s">
        <v>96</v>
      </c>
      <c r="AW5" s="33" t="s">
        <v>97</v>
      </c>
      <c r="AX5" s="33" t="s">
        <v>98</v>
      </c>
      <c r="AY5" s="33" t="s">
        <v>99</v>
      </c>
      <c r="AZ5" s="33" t="s">
        <v>100</v>
      </c>
      <c r="BA5" s="33" t="s">
        <v>101</v>
      </c>
      <c r="BB5" s="33" t="s">
        <v>102</v>
      </c>
      <c r="BC5" s="33" t="s">
        <v>103</v>
      </c>
      <c r="BD5" s="33" t="s">
        <v>104</v>
      </c>
      <c r="BE5" s="33" t="s">
        <v>105</v>
      </c>
      <c r="BF5" s="33" t="s">
        <v>95</v>
      </c>
      <c r="BG5" s="33" t="s">
        <v>96</v>
      </c>
      <c r="BH5" s="33" t="s">
        <v>97</v>
      </c>
      <c r="BI5" s="33" t="s">
        <v>98</v>
      </c>
      <c r="BJ5" s="33" t="s">
        <v>99</v>
      </c>
      <c r="BK5" s="33" t="s">
        <v>100</v>
      </c>
      <c r="BL5" s="33" t="s">
        <v>101</v>
      </c>
      <c r="BM5" s="33" t="s">
        <v>102</v>
      </c>
      <c r="BN5" s="33" t="s">
        <v>103</v>
      </c>
      <c r="BO5" s="33" t="s">
        <v>104</v>
      </c>
      <c r="BP5" s="33" t="s">
        <v>105</v>
      </c>
      <c r="BQ5" s="33" t="s">
        <v>95</v>
      </c>
      <c r="BR5" s="33" t="s">
        <v>96</v>
      </c>
      <c r="BS5" s="33" t="s">
        <v>97</v>
      </c>
      <c r="BT5" s="33" t="s">
        <v>98</v>
      </c>
      <c r="BU5" s="33" t="s">
        <v>99</v>
      </c>
      <c r="BV5" s="33" t="s">
        <v>100</v>
      </c>
      <c r="BW5" s="33" t="s">
        <v>101</v>
      </c>
      <c r="BX5" s="33" t="s">
        <v>102</v>
      </c>
      <c r="BY5" s="33" t="s">
        <v>103</v>
      </c>
      <c r="BZ5" s="33" t="s">
        <v>104</v>
      </c>
      <c r="CA5" s="33" t="s">
        <v>105</v>
      </c>
      <c r="CB5" s="33" t="s">
        <v>95</v>
      </c>
      <c r="CC5" s="33" t="s">
        <v>96</v>
      </c>
      <c r="CD5" s="33" t="s">
        <v>97</v>
      </c>
      <c r="CE5" s="33" t="s">
        <v>98</v>
      </c>
      <c r="CF5" s="33" t="s">
        <v>99</v>
      </c>
      <c r="CG5" s="33" t="s">
        <v>100</v>
      </c>
      <c r="CH5" s="33" t="s">
        <v>101</v>
      </c>
      <c r="CI5" s="33" t="s">
        <v>102</v>
      </c>
      <c r="CJ5" s="33" t="s">
        <v>103</v>
      </c>
      <c r="CK5" s="33" t="s">
        <v>104</v>
      </c>
      <c r="CL5" s="33" t="s">
        <v>105</v>
      </c>
      <c r="CM5" s="33" t="s">
        <v>95</v>
      </c>
      <c r="CN5" s="33" t="s">
        <v>96</v>
      </c>
      <c r="CO5" s="33" t="s">
        <v>97</v>
      </c>
      <c r="CP5" s="33" t="s">
        <v>98</v>
      </c>
      <c r="CQ5" s="33" t="s">
        <v>99</v>
      </c>
      <c r="CR5" s="33" t="s">
        <v>100</v>
      </c>
      <c r="CS5" s="33" t="s">
        <v>101</v>
      </c>
      <c r="CT5" s="33" t="s">
        <v>102</v>
      </c>
      <c r="CU5" s="33" t="s">
        <v>103</v>
      </c>
      <c r="CV5" s="33" t="s">
        <v>104</v>
      </c>
      <c r="CW5" s="33" t="s">
        <v>105</v>
      </c>
      <c r="CX5" s="33" t="s">
        <v>95</v>
      </c>
      <c r="CY5" s="33" t="s">
        <v>96</v>
      </c>
      <c r="CZ5" s="33" t="s">
        <v>97</v>
      </c>
      <c r="DA5" s="33" t="s">
        <v>98</v>
      </c>
      <c r="DB5" s="33" t="s">
        <v>99</v>
      </c>
      <c r="DC5" s="33" t="s">
        <v>100</v>
      </c>
      <c r="DD5" s="33" t="s">
        <v>101</v>
      </c>
      <c r="DE5" s="33" t="s">
        <v>102</v>
      </c>
      <c r="DF5" s="33" t="s">
        <v>103</v>
      </c>
      <c r="DG5" s="33" t="s">
        <v>104</v>
      </c>
      <c r="DH5" s="33" t="s">
        <v>105</v>
      </c>
      <c r="DI5" s="33" t="s">
        <v>95</v>
      </c>
      <c r="DJ5" s="33" t="s">
        <v>96</v>
      </c>
      <c r="DK5" s="33" t="s">
        <v>97</v>
      </c>
      <c r="DL5" s="33" t="s">
        <v>98</v>
      </c>
      <c r="DM5" s="33" t="s">
        <v>99</v>
      </c>
      <c r="DN5" s="33" t="s">
        <v>100</v>
      </c>
      <c r="DO5" s="33" t="s">
        <v>101</v>
      </c>
      <c r="DP5" s="33" t="s">
        <v>102</v>
      </c>
      <c r="DQ5" s="33" t="s">
        <v>103</v>
      </c>
      <c r="DR5" s="33" t="s">
        <v>104</v>
      </c>
      <c r="DS5" s="33" t="s">
        <v>105</v>
      </c>
      <c r="DT5" s="33" t="s">
        <v>95</v>
      </c>
      <c r="DU5" s="33" t="s">
        <v>96</v>
      </c>
      <c r="DV5" s="33" t="s">
        <v>97</v>
      </c>
      <c r="DW5" s="33" t="s">
        <v>98</v>
      </c>
      <c r="DX5" s="33" t="s">
        <v>99</v>
      </c>
      <c r="DY5" s="33" t="s">
        <v>100</v>
      </c>
      <c r="DZ5" s="33" t="s">
        <v>101</v>
      </c>
      <c r="EA5" s="33" t="s">
        <v>102</v>
      </c>
      <c r="EB5" s="33" t="s">
        <v>103</v>
      </c>
      <c r="EC5" s="33" t="s">
        <v>104</v>
      </c>
      <c r="ED5" s="33" t="s">
        <v>105</v>
      </c>
      <c r="EE5" s="33" t="s">
        <v>95</v>
      </c>
      <c r="EF5" s="33" t="s">
        <v>96</v>
      </c>
      <c r="EG5" s="33" t="s">
        <v>97</v>
      </c>
      <c r="EH5" s="33" t="s">
        <v>98</v>
      </c>
      <c r="EI5" s="33" t="s">
        <v>99</v>
      </c>
      <c r="EJ5" s="33" t="s">
        <v>100</v>
      </c>
      <c r="EK5" s="33" t="s">
        <v>101</v>
      </c>
      <c r="EL5" s="33" t="s">
        <v>102</v>
      </c>
      <c r="EM5" s="33" t="s">
        <v>103</v>
      </c>
      <c r="EN5" s="33" t="s">
        <v>104</v>
      </c>
      <c r="EO5" s="33" t="s">
        <v>105</v>
      </c>
    </row>
    <row r="6" spans="1:148" s="37" customFormat="1">
      <c r="A6" s="29" t="s">
        <v>106</v>
      </c>
      <c r="B6" s="34">
        <f>B7</f>
        <v>2016</v>
      </c>
      <c r="C6" s="34">
        <f t="shared" ref="C6:X6" si="3">C7</f>
        <v>403814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福岡県　芦屋町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Cc1</v>
      </c>
      <c r="M6" s="34">
        <f t="shared" si="3"/>
        <v>0</v>
      </c>
      <c r="N6" s="35" t="str">
        <f t="shared" si="3"/>
        <v>-</v>
      </c>
      <c r="O6" s="35">
        <f t="shared" si="3"/>
        <v>85.65</v>
      </c>
      <c r="P6" s="35">
        <f t="shared" si="3"/>
        <v>99.17</v>
      </c>
      <c r="Q6" s="35">
        <f t="shared" si="3"/>
        <v>82.73</v>
      </c>
      <c r="R6" s="35">
        <f t="shared" si="3"/>
        <v>3402</v>
      </c>
      <c r="S6" s="35">
        <f t="shared" si="3"/>
        <v>14353</v>
      </c>
      <c r="T6" s="35">
        <f t="shared" si="3"/>
        <v>11.6</v>
      </c>
      <c r="U6" s="35">
        <f t="shared" si="3"/>
        <v>1237.33</v>
      </c>
      <c r="V6" s="35">
        <f t="shared" si="3"/>
        <v>14075</v>
      </c>
      <c r="W6" s="35">
        <f t="shared" si="3"/>
        <v>5.12</v>
      </c>
      <c r="X6" s="35">
        <f t="shared" si="3"/>
        <v>2749.02</v>
      </c>
      <c r="Y6" s="36">
        <f>IF(Y7="",NA(),Y7)</f>
        <v>98.91</v>
      </c>
      <c r="Z6" s="36">
        <f t="shared" ref="Z6:AH6" si="4">IF(Z7="",NA(),Z7)</f>
        <v>96.93</v>
      </c>
      <c r="AA6" s="36">
        <f t="shared" si="4"/>
        <v>101.02</v>
      </c>
      <c r="AB6" s="36">
        <f t="shared" si="4"/>
        <v>96.46</v>
      </c>
      <c r="AC6" s="36">
        <f t="shared" si="4"/>
        <v>105.46</v>
      </c>
      <c r="AD6" s="36">
        <f t="shared" si="4"/>
        <v>110.02</v>
      </c>
      <c r="AE6" s="36">
        <f t="shared" si="4"/>
        <v>109.71</v>
      </c>
      <c r="AF6" s="36">
        <f t="shared" si="4"/>
        <v>107.31</v>
      </c>
      <c r="AG6" s="36">
        <f t="shared" si="4"/>
        <v>115.25</v>
      </c>
      <c r="AH6" s="36">
        <f t="shared" si="4"/>
        <v>105.98</v>
      </c>
      <c r="AI6" s="35" t="str">
        <f>IF(AI7="","",IF(AI7="-","【-】","【"&amp;SUBSTITUTE(TEXT(AI7,"#,##0.00"),"-","△")&amp;"】"))</f>
        <v>【108.57】</v>
      </c>
      <c r="AJ6" s="36">
        <f>IF(AJ7="",NA(),AJ7)</f>
        <v>544.79999999999995</v>
      </c>
      <c r="AK6" s="36">
        <f t="shared" ref="AK6:AS6" si="5">IF(AK7="",NA(),AK7)</f>
        <v>549.61</v>
      </c>
      <c r="AL6" s="36">
        <f t="shared" si="5"/>
        <v>252.48</v>
      </c>
      <c r="AM6" s="36">
        <f t="shared" si="5"/>
        <v>275.43</v>
      </c>
      <c r="AN6" s="36">
        <f t="shared" si="5"/>
        <v>240.29</v>
      </c>
      <c r="AO6" s="36">
        <f t="shared" si="5"/>
        <v>67.48</v>
      </c>
      <c r="AP6" s="36">
        <f t="shared" si="5"/>
        <v>67.930000000000007</v>
      </c>
      <c r="AQ6" s="36">
        <f t="shared" si="5"/>
        <v>24.54</v>
      </c>
      <c r="AR6" s="36">
        <f t="shared" si="5"/>
        <v>19.440000000000001</v>
      </c>
      <c r="AS6" s="36">
        <f t="shared" si="5"/>
        <v>41.15</v>
      </c>
      <c r="AT6" s="35" t="str">
        <f>IF(AT7="","",IF(AT7="-","【-】","【"&amp;SUBSTITUTE(TEXT(AT7,"#,##0.00"),"-","△")&amp;"】"))</f>
        <v>【4.38】</v>
      </c>
      <c r="AU6" s="36">
        <f>IF(AU7="",NA(),AU7)</f>
        <v>687.9</v>
      </c>
      <c r="AV6" s="36">
        <f t="shared" ref="AV6:BD6" si="6">IF(AV7="",NA(),AV7)</f>
        <v>533.80999999999995</v>
      </c>
      <c r="AW6" s="36">
        <f t="shared" si="6"/>
        <v>147.75</v>
      </c>
      <c r="AX6" s="36">
        <f t="shared" si="6"/>
        <v>197.75</v>
      </c>
      <c r="AY6" s="36">
        <f t="shared" si="6"/>
        <v>223.56</v>
      </c>
      <c r="AZ6" s="36">
        <f t="shared" si="6"/>
        <v>103.96</v>
      </c>
      <c r="BA6" s="36">
        <f t="shared" si="6"/>
        <v>133.77000000000001</v>
      </c>
      <c r="BB6" s="36">
        <f t="shared" si="6"/>
        <v>56.94</v>
      </c>
      <c r="BC6" s="36">
        <f t="shared" si="6"/>
        <v>71.52</v>
      </c>
      <c r="BD6" s="36">
        <f t="shared" si="6"/>
        <v>88.12</v>
      </c>
      <c r="BE6" s="35" t="str">
        <f>IF(BE7="","",IF(BE7="-","【-】","【"&amp;SUBSTITUTE(TEXT(BE7,"#,##0.00"),"-","△")&amp;"】"))</f>
        <v>【59.95】</v>
      </c>
      <c r="BF6" s="36">
        <f>IF(BF7="",NA(),BF7)</f>
        <v>255.72</v>
      </c>
      <c r="BG6" s="36">
        <f t="shared" ref="BG6:BO6" si="7">IF(BG7="",NA(),BG7)</f>
        <v>258.18</v>
      </c>
      <c r="BH6" s="36">
        <f t="shared" si="7"/>
        <v>242.15</v>
      </c>
      <c r="BI6" s="36">
        <f t="shared" si="7"/>
        <v>119.85</v>
      </c>
      <c r="BJ6" s="36">
        <f t="shared" si="7"/>
        <v>67.3</v>
      </c>
      <c r="BK6" s="36">
        <f t="shared" si="7"/>
        <v>759.86</v>
      </c>
      <c r="BL6" s="36">
        <f t="shared" si="7"/>
        <v>739.53</v>
      </c>
      <c r="BM6" s="36">
        <f t="shared" si="7"/>
        <v>721.06</v>
      </c>
      <c r="BN6" s="36">
        <f t="shared" si="7"/>
        <v>862.87</v>
      </c>
      <c r="BO6" s="36">
        <f t="shared" si="7"/>
        <v>716.96</v>
      </c>
      <c r="BP6" s="35" t="str">
        <f>IF(BP7="","",IF(BP7="-","【-】","【"&amp;SUBSTITUTE(TEXT(BP7,"#,##0.00"),"-","△")&amp;"】"))</f>
        <v>【728.30】</v>
      </c>
      <c r="BQ6" s="36">
        <f>IF(BQ7="",NA(),BQ7)</f>
        <v>97.21</v>
      </c>
      <c r="BR6" s="36">
        <f t="shared" ref="BR6:BZ6" si="8">IF(BR7="",NA(),BR7)</f>
        <v>94.56</v>
      </c>
      <c r="BS6" s="36">
        <f t="shared" si="8"/>
        <v>105.3</v>
      </c>
      <c r="BT6" s="36">
        <f t="shared" si="8"/>
        <v>99.02</v>
      </c>
      <c r="BU6" s="36">
        <f t="shared" si="8"/>
        <v>105.4</v>
      </c>
      <c r="BV6" s="36">
        <f t="shared" si="8"/>
        <v>85.6</v>
      </c>
      <c r="BW6" s="36">
        <f t="shared" si="8"/>
        <v>84.05</v>
      </c>
      <c r="BX6" s="36">
        <f t="shared" si="8"/>
        <v>84.86</v>
      </c>
      <c r="BY6" s="36">
        <f t="shared" si="8"/>
        <v>85.39</v>
      </c>
      <c r="BZ6" s="36">
        <f t="shared" si="8"/>
        <v>88.09</v>
      </c>
      <c r="CA6" s="35" t="str">
        <f>IF(CA7="","",IF(CA7="-","【-】","【"&amp;SUBSTITUTE(TEXT(CA7,"#,##0.00"),"-","△")&amp;"】"))</f>
        <v>【100.04】</v>
      </c>
      <c r="CB6" s="36">
        <f>IF(CB7="",NA(),CB7)</f>
        <v>211.79</v>
      </c>
      <c r="CC6" s="36">
        <f t="shared" ref="CC6:CK6" si="9">IF(CC7="",NA(),CC7)</f>
        <v>219</v>
      </c>
      <c r="CD6" s="36">
        <f t="shared" si="9"/>
        <v>197.1</v>
      </c>
      <c r="CE6" s="36">
        <f t="shared" si="9"/>
        <v>202.34</v>
      </c>
      <c r="CF6" s="36">
        <f t="shared" si="9"/>
        <v>207.59</v>
      </c>
      <c r="CG6" s="36">
        <f t="shared" si="9"/>
        <v>185.04</v>
      </c>
      <c r="CH6" s="36">
        <f t="shared" si="9"/>
        <v>190.12</v>
      </c>
      <c r="CI6" s="36">
        <f t="shared" si="9"/>
        <v>188.14</v>
      </c>
      <c r="CJ6" s="36">
        <f t="shared" si="9"/>
        <v>188.79</v>
      </c>
      <c r="CK6" s="36">
        <f t="shared" si="9"/>
        <v>181.8</v>
      </c>
      <c r="CL6" s="35" t="str">
        <f>IF(CL7="","",IF(CL7="-","【-】","【"&amp;SUBSTITUTE(TEXT(CL7,"#,##0.00"),"-","△")&amp;"】"))</f>
        <v>【137.82】</v>
      </c>
      <c r="CM6" s="36">
        <f>IF(CM7="",NA(),CM7)</f>
        <v>45.36</v>
      </c>
      <c r="CN6" s="36">
        <f t="shared" ref="CN6:CV6" si="10">IF(CN7="",NA(),CN7)</f>
        <v>44.54</v>
      </c>
      <c r="CO6" s="36">
        <f t="shared" si="10"/>
        <v>45.33</v>
      </c>
      <c r="CP6" s="36">
        <f t="shared" si="10"/>
        <v>44.22</v>
      </c>
      <c r="CQ6" s="36">
        <f t="shared" si="10"/>
        <v>46.15</v>
      </c>
      <c r="CR6" s="36">
        <f t="shared" si="10"/>
        <v>61.91</v>
      </c>
      <c r="CS6" s="36">
        <f t="shared" si="10"/>
        <v>63.6</v>
      </c>
      <c r="CT6" s="36">
        <f t="shared" si="10"/>
        <v>64.23</v>
      </c>
      <c r="CU6" s="36">
        <f t="shared" si="10"/>
        <v>59.4</v>
      </c>
      <c r="CV6" s="36">
        <f t="shared" si="10"/>
        <v>59.35</v>
      </c>
      <c r="CW6" s="35" t="str">
        <f>IF(CW7="","",IF(CW7="-","【-】","【"&amp;SUBSTITUTE(TEXT(CW7,"#,##0.00"),"-","△")&amp;"】"))</f>
        <v>【60.09】</v>
      </c>
      <c r="CX6" s="36">
        <f>IF(CX7="",NA(),CX7)</f>
        <v>98.84</v>
      </c>
      <c r="CY6" s="36">
        <f t="shared" ref="CY6:DG6" si="11">IF(CY7="",NA(),CY7)</f>
        <v>99.01</v>
      </c>
      <c r="CZ6" s="36">
        <f t="shared" si="11"/>
        <v>99.03</v>
      </c>
      <c r="DA6" s="36">
        <f t="shared" si="11"/>
        <v>99.14</v>
      </c>
      <c r="DB6" s="36">
        <f t="shared" si="11"/>
        <v>99.17</v>
      </c>
      <c r="DC6" s="36">
        <f t="shared" si="11"/>
        <v>90.89</v>
      </c>
      <c r="DD6" s="36">
        <f t="shared" si="11"/>
        <v>90.98</v>
      </c>
      <c r="DE6" s="36">
        <f t="shared" si="11"/>
        <v>90.22</v>
      </c>
      <c r="DF6" s="36">
        <f t="shared" si="11"/>
        <v>89.81</v>
      </c>
      <c r="DG6" s="36">
        <f t="shared" si="11"/>
        <v>89.88</v>
      </c>
      <c r="DH6" s="35" t="str">
        <f>IF(DH7="","",IF(DH7="-","【-】","【"&amp;SUBSTITUTE(TEXT(DH7,"#,##0.00"),"-","△")&amp;"】"))</f>
        <v>【94.90】</v>
      </c>
      <c r="DI6" s="36">
        <f>IF(DI7="",NA(),DI7)</f>
        <v>24.02</v>
      </c>
      <c r="DJ6" s="36">
        <f t="shared" ref="DJ6:DR6" si="12">IF(DJ7="",NA(),DJ7)</f>
        <v>25.1</v>
      </c>
      <c r="DK6" s="36">
        <f t="shared" si="12"/>
        <v>52.14</v>
      </c>
      <c r="DL6" s="36">
        <f t="shared" si="12"/>
        <v>53.22</v>
      </c>
      <c r="DM6" s="36">
        <f t="shared" si="12"/>
        <v>55.28</v>
      </c>
      <c r="DN6" s="36">
        <f t="shared" si="12"/>
        <v>19.329999999999998</v>
      </c>
      <c r="DO6" s="36">
        <f t="shared" si="12"/>
        <v>20.43</v>
      </c>
      <c r="DP6" s="36">
        <f t="shared" si="12"/>
        <v>33.46</v>
      </c>
      <c r="DQ6" s="36">
        <f t="shared" si="12"/>
        <v>30.5</v>
      </c>
      <c r="DR6" s="36">
        <f t="shared" si="12"/>
        <v>27.12</v>
      </c>
      <c r="DS6" s="35" t="str">
        <f>IF(DS7="","",IF(DS7="-","【-】","【"&amp;SUBSTITUTE(TEXT(DS7,"#,##0.00"),"-","△")&amp;"】"))</f>
        <v>【37.36】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6">
        <f t="shared" si="13"/>
        <v>1.48</v>
      </c>
      <c r="DZ6" s="36">
        <f t="shared" si="13"/>
        <v>1.73</v>
      </c>
      <c r="EA6" s="36">
        <f t="shared" si="13"/>
        <v>3.12</v>
      </c>
      <c r="EB6" s="36">
        <f t="shared" si="13"/>
        <v>3</v>
      </c>
      <c r="EC6" s="36">
        <f t="shared" si="13"/>
        <v>1.93</v>
      </c>
      <c r="ED6" s="35" t="str">
        <f>IF(ED7="","",IF(ED7="-","【-】","【"&amp;SUBSTITUTE(TEXT(ED7,"#,##0.00"),"-","△")&amp;"】"))</f>
        <v>【4.96】</v>
      </c>
      <c r="EE6" s="36">
        <f>IF(EE7="",NA(),EE7)</f>
        <v>1.1499999999999999</v>
      </c>
      <c r="EF6" s="36">
        <f t="shared" ref="EF6:EN6" si="14">IF(EF7="",NA(),EF7)</f>
        <v>1.77</v>
      </c>
      <c r="EG6" s="36">
        <f t="shared" si="14"/>
        <v>1.25</v>
      </c>
      <c r="EH6" s="36">
        <f t="shared" si="14"/>
        <v>1.34</v>
      </c>
      <c r="EI6" s="36">
        <f t="shared" si="14"/>
        <v>0.45</v>
      </c>
      <c r="EJ6" s="36">
        <f t="shared" si="14"/>
        <v>0.24</v>
      </c>
      <c r="EK6" s="36">
        <f t="shared" si="14"/>
        <v>0.15</v>
      </c>
      <c r="EL6" s="36">
        <f t="shared" si="14"/>
        <v>0.11</v>
      </c>
      <c r="EM6" s="36">
        <f t="shared" si="14"/>
        <v>0.09</v>
      </c>
      <c r="EN6" s="36">
        <f t="shared" si="14"/>
        <v>0.19</v>
      </c>
      <c r="EO6" s="35" t="str">
        <f>IF(EO7="","",IF(EO7="-","【-】","【"&amp;SUBSTITUTE(TEXT(EO7,"#,##0.00"),"-","△")&amp;"】"))</f>
        <v>【0.27】</v>
      </c>
    </row>
    <row r="7" spans="1:148" s="37" customFormat="1">
      <c r="A7" s="29"/>
      <c r="B7" s="38">
        <v>2016</v>
      </c>
      <c r="C7" s="38">
        <v>403814</v>
      </c>
      <c r="D7" s="38">
        <v>46</v>
      </c>
      <c r="E7" s="38">
        <v>17</v>
      </c>
      <c r="F7" s="38">
        <v>1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>
        <v>85.65</v>
      </c>
      <c r="P7" s="39">
        <v>99.17</v>
      </c>
      <c r="Q7" s="39">
        <v>82.73</v>
      </c>
      <c r="R7" s="39">
        <v>3402</v>
      </c>
      <c r="S7" s="39">
        <v>14353</v>
      </c>
      <c r="T7" s="39">
        <v>11.6</v>
      </c>
      <c r="U7" s="39">
        <v>1237.33</v>
      </c>
      <c r="V7" s="39">
        <v>14075</v>
      </c>
      <c r="W7" s="39">
        <v>5.12</v>
      </c>
      <c r="X7" s="39">
        <v>2749.02</v>
      </c>
      <c r="Y7" s="39">
        <v>98.91</v>
      </c>
      <c r="Z7" s="39">
        <v>96.93</v>
      </c>
      <c r="AA7" s="39">
        <v>101.02</v>
      </c>
      <c r="AB7" s="39">
        <v>96.46</v>
      </c>
      <c r="AC7" s="39">
        <v>105.46</v>
      </c>
      <c r="AD7" s="39">
        <v>110.02</v>
      </c>
      <c r="AE7" s="39">
        <v>109.71</v>
      </c>
      <c r="AF7" s="39">
        <v>107.31</v>
      </c>
      <c r="AG7" s="39">
        <v>115.25</v>
      </c>
      <c r="AH7" s="39">
        <v>105.98</v>
      </c>
      <c r="AI7" s="39">
        <v>108.57</v>
      </c>
      <c r="AJ7" s="39">
        <v>544.79999999999995</v>
      </c>
      <c r="AK7" s="39">
        <v>549.61</v>
      </c>
      <c r="AL7" s="39">
        <v>252.48</v>
      </c>
      <c r="AM7" s="39">
        <v>275.43</v>
      </c>
      <c r="AN7" s="39">
        <v>240.29</v>
      </c>
      <c r="AO7" s="39">
        <v>67.48</v>
      </c>
      <c r="AP7" s="39">
        <v>67.930000000000007</v>
      </c>
      <c r="AQ7" s="39">
        <v>24.54</v>
      </c>
      <c r="AR7" s="39">
        <v>19.440000000000001</v>
      </c>
      <c r="AS7" s="39">
        <v>41.15</v>
      </c>
      <c r="AT7" s="39">
        <v>4.38</v>
      </c>
      <c r="AU7" s="39">
        <v>687.9</v>
      </c>
      <c r="AV7" s="39">
        <v>533.80999999999995</v>
      </c>
      <c r="AW7" s="39">
        <v>147.75</v>
      </c>
      <c r="AX7" s="39">
        <v>197.75</v>
      </c>
      <c r="AY7" s="39">
        <v>223.56</v>
      </c>
      <c r="AZ7" s="39">
        <v>103.96</v>
      </c>
      <c r="BA7" s="39">
        <v>133.77000000000001</v>
      </c>
      <c r="BB7" s="39">
        <v>56.94</v>
      </c>
      <c r="BC7" s="39">
        <v>71.52</v>
      </c>
      <c r="BD7" s="39">
        <v>88.12</v>
      </c>
      <c r="BE7" s="39">
        <v>59.95</v>
      </c>
      <c r="BF7" s="39">
        <v>255.72</v>
      </c>
      <c r="BG7" s="39">
        <v>258.18</v>
      </c>
      <c r="BH7" s="39">
        <v>242.15</v>
      </c>
      <c r="BI7" s="39">
        <v>119.85</v>
      </c>
      <c r="BJ7" s="39">
        <v>67.3</v>
      </c>
      <c r="BK7" s="39">
        <v>759.86</v>
      </c>
      <c r="BL7" s="39">
        <v>739.53</v>
      </c>
      <c r="BM7" s="39">
        <v>721.06</v>
      </c>
      <c r="BN7" s="39">
        <v>862.87</v>
      </c>
      <c r="BO7" s="39">
        <v>716.96</v>
      </c>
      <c r="BP7" s="39">
        <v>728.3</v>
      </c>
      <c r="BQ7" s="39">
        <v>97.21</v>
      </c>
      <c r="BR7" s="39">
        <v>94.56</v>
      </c>
      <c r="BS7" s="39">
        <v>105.3</v>
      </c>
      <c r="BT7" s="39">
        <v>99.02</v>
      </c>
      <c r="BU7" s="39">
        <v>105.4</v>
      </c>
      <c r="BV7" s="39">
        <v>85.6</v>
      </c>
      <c r="BW7" s="39">
        <v>84.05</v>
      </c>
      <c r="BX7" s="39">
        <v>84.86</v>
      </c>
      <c r="BY7" s="39">
        <v>85.39</v>
      </c>
      <c r="BZ7" s="39">
        <v>88.09</v>
      </c>
      <c r="CA7" s="39">
        <v>100.04</v>
      </c>
      <c r="CB7" s="39">
        <v>211.79</v>
      </c>
      <c r="CC7" s="39">
        <v>219</v>
      </c>
      <c r="CD7" s="39">
        <v>197.1</v>
      </c>
      <c r="CE7" s="39">
        <v>202.34</v>
      </c>
      <c r="CF7" s="39">
        <v>207.59</v>
      </c>
      <c r="CG7" s="39">
        <v>185.04</v>
      </c>
      <c r="CH7" s="39">
        <v>190.12</v>
      </c>
      <c r="CI7" s="39">
        <v>188.14</v>
      </c>
      <c r="CJ7" s="39">
        <v>188.79</v>
      </c>
      <c r="CK7" s="39">
        <v>181.8</v>
      </c>
      <c r="CL7" s="39">
        <v>137.82</v>
      </c>
      <c r="CM7" s="39">
        <v>45.36</v>
      </c>
      <c r="CN7" s="39">
        <v>44.54</v>
      </c>
      <c r="CO7" s="39">
        <v>45.33</v>
      </c>
      <c r="CP7" s="39">
        <v>44.22</v>
      </c>
      <c r="CQ7" s="39">
        <v>46.15</v>
      </c>
      <c r="CR7" s="39">
        <v>61.91</v>
      </c>
      <c r="CS7" s="39">
        <v>63.6</v>
      </c>
      <c r="CT7" s="39">
        <v>64.23</v>
      </c>
      <c r="CU7" s="39">
        <v>59.4</v>
      </c>
      <c r="CV7" s="39">
        <v>59.35</v>
      </c>
      <c r="CW7" s="39">
        <v>60.09</v>
      </c>
      <c r="CX7" s="39">
        <v>98.84</v>
      </c>
      <c r="CY7" s="39">
        <v>99.01</v>
      </c>
      <c r="CZ7" s="39">
        <v>99.03</v>
      </c>
      <c r="DA7" s="39">
        <v>99.14</v>
      </c>
      <c r="DB7" s="39">
        <v>99.17</v>
      </c>
      <c r="DC7" s="39">
        <v>90.89</v>
      </c>
      <c r="DD7" s="39">
        <v>90.98</v>
      </c>
      <c r="DE7" s="39">
        <v>90.22</v>
      </c>
      <c r="DF7" s="39">
        <v>89.81</v>
      </c>
      <c r="DG7" s="39">
        <v>89.88</v>
      </c>
      <c r="DH7" s="39">
        <v>94.9</v>
      </c>
      <c r="DI7" s="39">
        <v>24.02</v>
      </c>
      <c r="DJ7" s="39">
        <v>25.1</v>
      </c>
      <c r="DK7" s="39">
        <v>52.14</v>
      </c>
      <c r="DL7" s="39">
        <v>53.22</v>
      </c>
      <c r="DM7" s="39">
        <v>55.28</v>
      </c>
      <c r="DN7" s="39">
        <v>19.329999999999998</v>
      </c>
      <c r="DO7" s="39">
        <v>20.43</v>
      </c>
      <c r="DP7" s="39">
        <v>33.46</v>
      </c>
      <c r="DQ7" s="39">
        <v>30.5</v>
      </c>
      <c r="DR7" s="39">
        <v>27.12</v>
      </c>
      <c r="DS7" s="39">
        <v>37.36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1.48</v>
      </c>
      <c r="DZ7" s="39">
        <v>1.73</v>
      </c>
      <c r="EA7" s="39">
        <v>3.12</v>
      </c>
      <c r="EB7" s="39">
        <v>3</v>
      </c>
      <c r="EC7" s="39">
        <v>1.93</v>
      </c>
      <c r="ED7" s="39">
        <v>4.96</v>
      </c>
      <c r="EE7" s="39">
        <v>1.1499999999999999</v>
      </c>
      <c r="EF7" s="39">
        <v>1.77</v>
      </c>
      <c r="EG7" s="39">
        <v>1.25</v>
      </c>
      <c r="EH7" s="39">
        <v>1.34</v>
      </c>
      <c r="EI7" s="39">
        <v>0.45</v>
      </c>
      <c r="EJ7" s="39">
        <v>0.24</v>
      </c>
      <c r="EK7" s="39">
        <v>0.15</v>
      </c>
      <c r="EL7" s="39">
        <v>0.11</v>
      </c>
      <c r="EM7" s="39">
        <v>0.09</v>
      </c>
      <c r="EN7" s="39">
        <v>0.19</v>
      </c>
      <c r="EO7" s="39">
        <v>0.27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113</v>
      </c>
      <c r="C9" s="41" t="s">
        <v>114</v>
      </c>
      <c r="D9" s="41" t="s">
        <v>115</v>
      </c>
      <c r="E9" s="41" t="s">
        <v>116</v>
      </c>
      <c r="F9" s="41" t="s">
        <v>117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ashiya</cp:lastModifiedBy>
  <dcterms:created xsi:type="dcterms:W3CDTF">2017-12-25T01:53:40Z</dcterms:created>
  <dcterms:modified xsi:type="dcterms:W3CDTF">2018-02-21T01:55:44Z</dcterms:modified>
  <cp:category/>
</cp:coreProperties>
</file>