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0.9\ashiya\04 都市整備課\下水道係\有田\Dドライブから移行分（Ｈ24.11.14）\経営比較分析表\平成30年度\【経営比較分析表】2017_403814_46_1718（下水）\"/>
    </mc:Choice>
  </mc:AlternateContent>
  <workbookProtection workbookAlgorithmName="SHA-512" workbookHashValue="G6gDPcGBAEQKqpJ4RiJdOrHmjPNwf/dLAKH1ioGBiRMZDQxqeTnctopKMhBerclPcQAxw2IgciciL72rTJWD6w==" workbookSaltValue="pngUTzzF3gEJX4TmsYPZY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<sst xmlns="http://schemas.openxmlformats.org/spreadsheetml/2006/main" count="241" uniqueCount="123">
  <si>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</si>
  <si>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</si>
  <si>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</si>
  <si>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</si>
  <si>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</si>
  <si>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</si>
  <si>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</si>
  <si>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</si>
  <si>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</si>
  <si>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</si>
  <si>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</si>
  <si>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</si>
  <si>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</si>
  <si>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</si>
  <si>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</si>
  <si>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</si>
  <si>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</si>
  <si>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</si>
  <si>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</si>
  <si>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</si>
  <si>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</si>
  <si>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</si>
  <si>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</si>
  <si>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</si>
  <si>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</si>
  <si>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</si>
  <si>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</si>
  <si>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</si>
  <si>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</si>
  <si>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</si>
  <si>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</si>
  <si>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</si>
  <si>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</si>
  <si>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</si>
  <si>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</si>
  <si>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</si>
  <si>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</si>
  <si>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</si>
  <si>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</si>
  <si>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</si>
  <si>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</si>
  <si>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</si>
  <si>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</si>
  <si>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</si>
  <si>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</si>
  <si>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</si>
  <si>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</si>
  <si>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</si>
  <si>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</si>
  <si>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</si>
  <si>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</si>
  <si>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</si>
  <si>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</si>
  <si>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</si>
  <si>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</si>
  <si>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</si>
  <si>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</si>
  <si>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</si>
  <si>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</si>
  <si>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</si>
  <si>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</si>
  <si>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</si>
  <si>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</si>
  <si>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</si>
  <si>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</si>
  <si>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</si>
  <si>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</si>
  <si>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</si>
  <si>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</si>
  <si>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</si>
  <si>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</si>
  <si>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</si>
  <si>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</si>
  <si>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</si>
  <si>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</si>
  <si>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</si>
  <si>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</si>
  <si>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</si>
  <si>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</si>
  <si>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</si>
  <si>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</si>
  <si>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</si>
  <si>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</si>
  <si>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</si>
  <si>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</si>
  <si>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</si>
  <si>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</si>
  <si>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</si>
  <si>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</si>
  <si>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</si>
  <si>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</si>
  <si>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</si>
  <si>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</si>
  <si>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</si>
  <si>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</si>
  <si>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</si>
  <si>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</si>
  <si>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</si>
  <si>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</si>
  <si>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</si>
  <si>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</si>
  <si>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</si>
  <si>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</si>
  <si>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</si>
  <si>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</si>
  <si>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</si>
  <si>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</si>
  <si>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</si>
  <si>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福岡県　芦屋町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</si>
  <si>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</si>
  <si>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</si>
  <si>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</si>
  <si>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</si>
  <si>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</si>
  <si>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</si>
  <si>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</si>
  <si>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</si>
  <si>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</si>
  <si>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</si>
  <si>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</si>
  <si>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特定環境保全公共下水道事業は、公共下水道事業へ接続しており、処理場は有していない。そのため、各種経営に関する数値は按分により算定しいるところが多く、経常収支比率100％、累積欠損金比率0％となっている。　
　企業債残高は、類似団体と比較して低い値を示している。</t>
    <phoneticPr fontId="4"/>
  </si>
  <si>
    <t>　特定環境保全公共下水道事業は、平成４年度から整備を開始しており、供用開始して２０年以上が経過している。また、５０年以上を経過した老朽化管は無く、更生工事や修繕工事も行っていない。
　有形固定資産減価償却費は、管渠施設は概成しているため、類似団体と比較して若干高い数値を示している。</t>
    <phoneticPr fontId="4"/>
  </si>
  <si>
    <t>　今後は、公共下水道事業と同様に、累積欠損金の減少、経常収支比率及び経費回収率の向上を図り、経営改善を行うため、下水道使用料の改定及び一般会計からの繰入について、定期的に検討を行い、必要に応じて使用料改定等を実施する。
　また、今後は、事業効率化や経営の安定化へ向けて、抜本的な汚水処理方法の変更や広域化、他事業との連携も含めての検討を実施する。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</si>
</sst>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5A-4725-9DFA-8B911C1A5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40664"/>
        <c:axId val="226401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5A-4725-9DFA-8B911C1A5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40664"/>
        <c:axId val="226401856"/>
      </c:lineChart>
      <c:dateAx>
        <c:axId val="105740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6401856"/>
        <c:crosses val="autoZero"/>
        <c:auto val="1"/>
        <c:lblOffset val="100"/>
        <c:baseTimeUnit val="years"/>
      </c:dateAx>
      <c:valAx>
        <c:axId val="226401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40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46-4401-9006-08DCC80EE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81712"/>
        <c:axId val="226984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96.59</c:v>
                </c:pt>
                <c:pt idx="1">
                  <c:v>101.24</c:v>
                </c:pt>
                <c:pt idx="2">
                  <c:v>100.94</c:v>
                </c:pt>
                <c:pt idx="3">
                  <c:v>100.85</c:v>
                </c:pt>
                <c:pt idx="4">
                  <c:v>102.13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46-4401-9006-08DCC80EE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81712"/>
        <c:axId val="226984144"/>
      </c:lineChart>
      <c:dateAx>
        <c:axId val="226981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6984144"/>
        <c:crosses val="autoZero"/>
        <c:auto val="1"/>
        <c:lblOffset val="100"/>
        <c:baseTimeUnit val="years"/>
      </c:dateAx>
      <c:valAx>
        <c:axId val="226984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6981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21.42</c:v>
                </c:pt>
                <c:pt idx="1">
                  <c:v>35.869999999999997</c:v>
                </c:pt>
                <c:pt idx="2">
                  <c:v>37.67</c:v>
                </c:pt>
                <c:pt idx="3">
                  <c:v>39.47</c:v>
                </c:pt>
                <c:pt idx="4">
                  <c:v>41.27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81-4BA4-BCF6-5BB612CC9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66416"/>
        <c:axId val="227023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13.6</c:v>
                </c:pt>
                <c:pt idx="1">
                  <c:v>22.34</c:v>
                </c:pt>
                <c:pt idx="2">
                  <c:v>22.79</c:v>
                </c:pt>
                <c:pt idx="3">
                  <c:v>22.77</c:v>
                </c:pt>
                <c:pt idx="4">
                  <c:v>23.93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81-4BA4-BCF6-5BB612CC9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66416"/>
        <c:axId val="227023768"/>
      </c:lineChart>
      <c:dateAx>
        <c:axId val="22696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023768"/>
        <c:crosses val="autoZero"/>
        <c:auto val="1"/>
        <c:lblOffset val="100"/>
        <c:baseTimeUnit val="years"/>
      </c:dateAx>
      <c:valAx>
        <c:axId val="227023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696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9B-4B5C-A13E-B9EF1FE65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033664"/>
        <c:axId val="22700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9B-4B5C-A13E-B9EF1FE65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33664"/>
        <c:axId val="227000880"/>
      </c:lineChart>
      <c:dateAx>
        <c:axId val="22703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000880"/>
        <c:crosses val="autoZero"/>
        <c:auto val="1"/>
        <c:lblOffset val="100"/>
        <c:baseTimeUnit val="years"/>
      </c:dateAx>
      <c:valAx>
        <c:axId val="22700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703366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1B-4D63-BA47-F1E8F198B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4536"/>
        <c:axId val="22711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232.81</c:v>
                </c:pt>
                <c:pt idx="1">
                  <c:v>184.13</c:v>
                </c:pt>
                <c:pt idx="2">
                  <c:v>101.85</c:v>
                </c:pt>
                <c:pt idx="3">
                  <c:v>110.77</c:v>
                </c:pt>
                <c:pt idx="4">
                  <c:v>109.51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1B-4D63-BA47-F1E8F198B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14536"/>
        <c:axId val="227114928"/>
      </c:lineChart>
      <c:dateAx>
        <c:axId val="227114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114928"/>
        <c:crosses val="autoZero"/>
        <c:auto val="1"/>
        <c:lblOffset val="100"/>
        <c:baseTimeUnit val="years"/>
      </c:dateAx>
      <c:valAx>
        <c:axId val="22711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7114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89.7</c:v>
                </c:pt>
                <c:pt idx="2">
                  <c:v>84.21</c:v>
                </c:pt>
                <c:pt idx="3">
                  <c:v>85.04</c:v>
                </c:pt>
                <c:pt idx="4">
                  <c:v>89.4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18-43A8-AFCC-6E7C3D0FA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496"/>
        <c:axId val="227116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290.19</c:v>
                </c:pt>
                <c:pt idx="1">
                  <c:v>63.22</c:v>
                </c:pt>
                <c:pt idx="2">
                  <c:v>49.07</c:v>
                </c:pt>
                <c:pt idx="3">
                  <c:v>46.78</c:v>
                </c:pt>
                <c:pt idx="4">
                  <c:v>47.44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18-43A8-AFCC-6E7C3D0FA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16496"/>
        <c:axId val="227116888"/>
      </c:lineChart>
      <c:dateAx>
        <c:axId val="227116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116888"/>
        <c:crosses val="autoZero"/>
        <c:auto val="1"/>
        <c:lblOffset val="100"/>
        <c:baseTimeUnit val="years"/>
      </c:dateAx>
      <c:valAx>
        <c:axId val="227116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7116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326.05</c:v>
                </c:pt>
                <c:pt idx="1">
                  <c:v>242.31</c:v>
                </c:pt>
                <c:pt idx="2">
                  <c:v>75.48</c:v>
                </c:pt>
                <c:pt idx="3">
                  <c:v>132.71</c:v>
                </c:pt>
                <c:pt idx="4">
                  <c:v>123.67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AA-4298-A5B3-9DF37B70E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104"/>
        <c:axId val="227114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AA-4298-A5B3-9DF37B70E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16104"/>
        <c:axId val="227114144"/>
      </c:lineChart>
      <c:dateAx>
        <c:axId val="227116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114144"/>
        <c:crosses val="autoZero"/>
        <c:auto val="1"/>
        <c:lblOffset val="100"/>
        <c:baseTimeUnit val="years"/>
      </c:dateAx>
      <c:valAx>
        <c:axId val="227114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7116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99.56</c:v>
                </c:pt>
                <c:pt idx="1">
                  <c:v>99.53</c:v>
                </c:pt>
                <c:pt idx="2">
                  <c:v>99.77</c:v>
                </c:pt>
                <c:pt idx="3">
                  <c:v>90.66</c:v>
                </c:pt>
                <c:pt idx="4">
                  <c:v>71.92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50-4303-A049-EF314810F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01744"/>
        <c:axId val="227202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50-4303-A049-EF314810F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01744"/>
        <c:axId val="227202136"/>
      </c:lineChart>
      <c:dateAx>
        <c:axId val="22720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202136"/>
        <c:crosses val="autoZero"/>
        <c:auto val="1"/>
        <c:lblOffset val="100"/>
        <c:baseTimeUnit val="years"/>
      </c:dateAx>
      <c:valAx>
        <c:axId val="227202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7201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141.34</c:v>
                </c:pt>
                <c:pt idx="1">
                  <c:v>143.22</c:v>
                </c:pt>
                <c:pt idx="2">
                  <c:v>306.12</c:v>
                </c:pt>
                <c:pt idx="3">
                  <c:v>154.30000000000001</c:v>
                </c:pt>
                <c:pt idx="4">
                  <c:v>149.99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BD-4E40-A206-667134F10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03312"/>
        <c:axId val="227203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BD-4E40-A206-667134F10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03312"/>
        <c:axId val="227203704"/>
      </c:lineChart>
      <c:dateAx>
        <c:axId val="22720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203704"/>
        <c:crosses val="autoZero"/>
        <c:auto val="1"/>
        <c:lblOffset val="100"/>
        <c:baseTimeUnit val="years"/>
      </c:dateAx>
      <c:valAx>
        <c:axId val="227203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720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70-4E3B-9060-BB209EFA9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782448"/>
        <c:axId val="225782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70-4E3B-9060-BB209EFA9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82448"/>
        <c:axId val="225782056"/>
      </c:lineChart>
      <c:dateAx>
        <c:axId val="22578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782056"/>
        <c:crosses val="autoZero"/>
        <c:auto val="1"/>
        <c:lblOffset val="100"/>
        <c:baseTimeUnit val="years"/>
      </c:dateAx>
      <c:valAx>
        <c:axId val="225782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578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71-4C15-A4A8-1C140A2BC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539672"/>
        <c:axId val="22754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71-4C15-A4A8-1C140A2BC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539672"/>
        <c:axId val="227540064"/>
      </c:lineChart>
      <c:dateAx>
        <c:axId val="227539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540064"/>
        <c:crosses val="autoZero"/>
        <c:auto val="1"/>
        <c:lblOffset val="100"/>
        <c:baseTimeUnit val="years"/>
      </c:dateAx>
      <c:valAx>
        <c:axId val="22754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7539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49" zoomScale="85" zoomScaleNormal="85" workbookViewId="0">
      <selection activeCell="BT84" sqref="BT8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福岡県　芦屋町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14125</v>
      </c>
      <c r="AM8" s="69"/>
      <c r="AN8" s="69"/>
      <c r="AO8" s="69"/>
      <c r="AP8" s="69"/>
      <c r="AQ8" s="69"/>
      <c r="AR8" s="69"/>
      <c r="AS8" s="69"/>
      <c r="AT8" s="68">
        <f>データ!T6</f>
        <v>11.6</v>
      </c>
      <c r="AU8" s="68"/>
      <c r="AV8" s="68"/>
      <c r="AW8" s="68"/>
      <c r="AX8" s="68"/>
      <c r="AY8" s="68"/>
      <c r="AZ8" s="68"/>
      <c r="BA8" s="68"/>
      <c r="BB8" s="68">
        <f>データ!U6</f>
        <v>1217.67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72.349999999999994</v>
      </c>
      <c r="J10" s="68"/>
      <c r="K10" s="68"/>
      <c r="L10" s="68"/>
      <c r="M10" s="68"/>
      <c r="N10" s="68"/>
      <c r="O10" s="68"/>
      <c r="P10" s="68">
        <f>データ!P6</f>
        <v>0.73</v>
      </c>
      <c r="Q10" s="68"/>
      <c r="R10" s="68"/>
      <c r="S10" s="68"/>
      <c r="T10" s="68"/>
      <c r="U10" s="68"/>
      <c r="V10" s="68"/>
      <c r="W10" s="68">
        <f>データ!Q6</f>
        <v>88.83</v>
      </c>
      <c r="X10" s="68"/>
      <c r="Y10" s="68"/>
      <c r="Z10" s="68"/>
      <c r="AA10" s="68"/>
      <c r="AB10" s="68"/>
      <c r="AC10" s="68"/>
      <c r="AD10" s="69">
        <f>データ!R6</f>
        <v>3402</v>
      </c>
      <c r="AE10" s="69"/>
      <c r="AF10" s="69"/>
      <c r="AG10" s="69"/>
      <c r="AH10" s="69"/>
      <c r="AI10" s="69"/>
      <c r="AJ10" s="69"/>
      <c r="AK10" s="2"/>
      <c r="AL10" s="69">
        <f>データ!V6</f>
        <v>102</v>
      </c>
      <c r="AM10" s="69"/>
      <c r="AN10" s="69"/>
      <c r="AO10" s="69"/>
      <c r="AP10" s="69"/>
      <c r="AQ10" s="69"/>
      <c r="AR10" s="69"/>
      <c r="AS10" s="69"/>
      <c r="AT10" s="68">
        <f>データ!W6</f>
        <v>0.12</v>
      </c>
      <c r="AU10" s="68"/>
      <c r="AV10" s="68"/>
      <c r="AW10" s="68"/>
      <c r="AX10" s="68"/>
      <c r="AY10" s="68"/>
      <c r="AZ10" s="68"/>
      <c r="BA10" s="68"/>
      <c r="BB10" s="68">
        <f>データ!X6</f>
        <v>850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120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6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6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6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【102.38】</v>
      </c>
      <c r="F86" s="26" t="str">
        <f>データ!AT6</f>
        <v>【102.97】</v>
      </c>
      <c r="G86" s="26" t="str">
        <f>データ!BE6</f>
        <v>【54.73】</v>
      </c>
      <c r="H86" s="26" t="str">
        <f>データ!BP6</f>
        <v>【1,225.44】</v>
      </c>
      <c r="I86" s="26" t="str">
        <f>データ!CA6</f>
        <v>【75.58】</v>
      </c>
      <c r="J86" s="26" t="str">
        <f>データ!CL6</f>
        <v>【215.23】</v>
      </c>
      <c r="K86" s="26" t="str">
        <f>データ!CW6</f>
        <v>【42.66】</v>
      </c>
      <c r="L86" s="26" t="str">
        <f>データ!DH6</f>
        <v>【82.67】</v>
      </c>
      <c r="M86" s="26" t="str">
        <f>データ!DS6</f>
        <v>【24.65】</v>
      </c>
      <c r="N86" s="26" t="str">
        <f>データ!ED6</f>
        <v>【0.00】</v>
      </c>
      <c r="O86" s="26" t="str">
        <f>データ!EO6</f>
        <v>【0.10】</v>
      </c>
    </row>
  </sheetData>
  <sheetProtection algorithmName="SHA-512" hashValue="K1MikzEVJKVoIEn9edxg10t1rvZDMPoBXTxesYwnMqkLzb6MSb8flwrLT/BhEm0rZPNJ1eJxcJmW35YtRfgaoA==" saltValue="bDVzslJ47oGO/veC0lAJ0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403814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福岡県　芦屋町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72.349999999999994</v>
      </c>
      <c r="P6" s="34">
        <f t="shared" si="3"/>
        <v>0.73</v>
      </c>
      <c r="Q6" s="34">
        <f t="shared" si="3"/>
        <v>88.83</v>
      </c>
      <c r="R6" s="34">
        <f t="shared" si="3"/>
        <v>3402</v>
      </c>
      <c r="S6" s="34">
        <f t="shared" si="3"/>
        <v>14125</v>
      </c>
      <c r="T6" s="34">
        <f t="shared" si="3"/>
        <v>11.6</v>
      </c>
      <c r="U6" s="34">
        <f t="shared" si="3"/>
        <v>1217.67</v>
      </c>
      <c r="V6" s="34">
        <f t="shared" si="3"/>
        <v>102</v>
      </c>
      <c r="W6" s="34">
        <f t="shared" si="3"/>
        <v>0.12</v>
      </c>
      <c r="X6" s="34">
        <f t="shared" si="3"/>
        <v>850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5">
        <f t="shared" si="4"/>
        <v>96.59</v>
      </c>
      <c r="AE6" s="35">
        <f t="shared" si="4"/>
        <v>101.24</v>
      </c>
      <c r="AF6" s="35">
        <f t="shared" si="4"/>
        <v>100.94</v>
      </c>
      <c r="AG6" s="35">
        <f t="shared" si="4"/>
        <v>100.85</v>
      </c>
      <c r="AH6" s="35">
        <f t="shared" si="4"/>
        <v>102.13</v>
      </c>
      <c r="AI6" s="34" t="str">
        <f>IF(AI7="","",IF(AI7="-","【-】","【"&amp;SUBSTITUTE(TEXT(AI7,"#,##0.00"),"-","△")&amp;"】"))</f>
        <v>【102.38】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232.81</v>
      </c>
      <c r="AP6" s="35">
        <f t="shared" si="5"/>
        <v>184.13</v>
      </c>
      <c r="AQ6" s="35">
        <f t="shared" si="5"/>
        <v>101.85</v>
      </c>
      <c r="AR6" s="35">
        <f t="shared" si="5"/>
        <v>110.77</v>
      </c>
      <c r="AS6" s="35">
        <f t="shared" si="5"/>
        <v>109.51</v>
      </c>
      <c r="AT6" s="34" t="str">
        <f>IF(AT7="","",IF(AT7="-","【-】","【"&amp;SUBSTITUTE(TEXT(AT7,"#,##0.00"),"-","△")&amp;"】"))</f>
        <v>【102.97】</v>
      </c>
      <c r="AU6" s="35" t="str">
        <f>IF(AU7="",NA(),AU7)</f>
        <v>-</v>
      </c>
      <c r="AV6" s="35">
        <f t="shared" ref="AV6:BD6" si="6">IF(AV7="",NA(),AV7)</f>
        <v>89.7</v>
      </c>
      <c r="AW6" s="35">
        <f t="shared" si="6"/>
        <v>84.21</v>
      </c>
      <c r="AX6" s="35">
        <f t="shared" si="6"/>
        <v>85.04</v>
      </c>
      <c r="AY6" s="35">
        <f t="shared" si="6"/>
        <v>89.4</v>
      </c>
      <c r="AZ6" s="35">
        <f t="shared" si="6"/>
        <v>290.19</v>
      </c>
      <c r="BA6" s="35">
        <f t="shared" si="6"/>
        <v>63.22</v>
      </c>
      <c r="BB6" s="35">
        <f t="shared" si="6"/>
        <v>49.07</v>
      </c>
      <c r="BC6" s="35">
        <f t="shared" si="6"/>
        <v>46.78</v>
      </c>
      <c r="BD6" s="35">
        <f t="shared" si="6"/>
        <v>47.44</v>
      </c>
      <c r="BE6" s="34" t="str">
        <f>IF(BE7="","",IF(BE7="-","【-】","【"&amp;SUBSTITUTE(TEXT(BE7,"#,##0.00"),"-","△")&amp;"】"))</f>
        <v>【54.73】</v>
      </c>
      <c r="BF6" s="35">
        <f>IF(BF7="",NA(),BF7)</f>
        <v>326.05</v>
      </c>
      <c r="BG6" s="35">
        <f t="shared" ref="BG6:BO6" si="7">IF(BG7="",NA(),BG7)</f>
        <v>242.31</v>
      </c>
      <c r="BH6" s="35">
        <f t="shared" si="7"/>
        <v>75.48</v>
      </c>
      <c r="BI6" s="35">
        <f t="shared" si="7"/>
        <v>132.71</v>
      </c>
      <c r="BJ6" s="35">
        <f t="shared" si="7"/>
        <v>123.67</v>
      </c>
      <c r="BK6" s="35">
        <f t="shared" si="7"/>
        <v>1569.13</v>
      </c>
      <c r="BL6" s="35">
        <f t="shared" si="7"/>
        <v>1436</v>
      </c>
      <c r="BM6" s="35">
        <f t="shared" si="7"/>
        <v>1434.89</v>
      </c>
      <c r="BN6" s="35">
        <f t="shared" si="7"/>
        <v>1298.9100000000001</v>
      </c>
      <c r="BO6" s="35">
        <f t="shared" si="7"/>
        <v>1243.71</v>
      </c>
      <c r="BP6" s="34" t="str">
        <f>IF(BP7="","",IF(BP7="-","【-】","【"&amp;SUBSTITUTE(TEXT(BP7,"#,##0.00"),"-","△")&amp;"】"))</f>
        <v>【1,225.44】</v>
      </c>
      <c r="BQ6" s="35">
        <f>IF(BQ7="",NA(),BQ7)</f>
        <v>99.56</v>
      </c>
      <c r="BR6" s="35">
        <f t="shared" ref="BR6:BZ6" si="8">IF(BR7="",NA(),BR7)</f>
        <v>99.53</v>
      </c>
      <c r="BS6" s="35">
        <f t="shared" si="8"/>
        <v>99.77</v>
      </c>
      <c r="BT6" s="35">
        <f t="shared" si="8"/>
        <v>90.66</v>
      </c>
      <c r="BU6" s="35">
        <f t="shared" si="8"/>
        <v>71.92</v>
      </c>
      <c r="BV6" s="35">
        <f t="shared" si="8"/>
        <v>64.63</v>
      </c>
      <c r="BW6" s="35">
        <f t="shared" si="8"/>
        <v>66.56</v>
      </c>
      <c r="BX6" s="35">
        <f t="shared" si="8"/>
        <v>66.22</v>
      </c>
      <c r="BY6" s="35">
        <f t="shared" si="8"/>
        <v>69.87</v>
      </c>
      <c r="BZ6" s="35">
        <f t="shared" si="8"/>
        <v>74.3</v>
      </c>
      <c r="CA6" s="34" t="str">
        <f>IF(CA7="","",IF(CA7="-","【-】","【"&amp;SUBSTITUTE(TEXT(CA7,"#,##0.00"),"-","△")&amp;"】"))</f>
        <v>【75.58】</v>
      </c>
      <c r="CB6" s="35">
        <f>IF(CB7="",NA(),CB7)</f>
        <v>141.34</v>
      </c>
      <c r="CC6" s="35">
        <f t="shared" ref="CC6:CK6" si="9">IF(CC7="",NA(),CC7)</f>
        <v>143.22</v>
      </c>
      <c r="CD6" s="35">
        <f t="shared" si="9"/>
        <v>306.12</v>
      </c>
      <c r="CE6" s="35">
        <f t="shared" si="9"/>
        <v>154.30000000000001</v>
      </c>
      <c r="CF6" s="35">
        <f t="shared" si="9"/>
        <v>149.99</v>
      </c>
      <c r="CG6" s="35">
        <f t="shared" si="9"/>
        <v>245.75</v>
      </c>
      <c r="CH6" s="35">
        <f t="shared" si="9"/>
        <v>244.29</v>
      </c>
      <c r="CI6" s="35">
        <f t="shared" si="9"/>
        <v>246.72</v>
      </c>
      <c r="CJ6" s="35">
        <f t="shared" si="9"/>
        <v>234.96</v>
      </c>
      <c r="CK6" s="35">
        <f t="shared" si="9"/>
        <v>221.81</v>
      </c>
      <c r="CL6" s="34" t="str">
        <f>IF(CL7="","",IF(CL7="-","【-】","【"&amp;SUBSTITUTE(TEXT(CL7,"#,##0.00"),"-","△")&amp;"】"))</f>
        <v>【215.23】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43.65</v>
      </c>
      <c r="CS6" s="35">
        <f t="shared" si="10"/>
        <v>43.58</v>
      </c>
      <c r="CT6" s="35">
        <f t="shared" si="10"/>
        <v>41.35</v>
      </c>
      <c r="CU6" s="35">
        <f t="shared" si="10"/>
        <v>42.9</v>
      </c>
      <c r="CV6" s="35">
        <f t="shared" si="10"/>
        <v>43.36</v>
      </c>
      <c r="CW6" s="34" t="str">
        <f>IF(CW7="","",IF(CW7="-","【-】","【"&amp;SUBSTITUTE(TEXT(CW7,"#,##0.00"),"-","△")&amp;"】"))</f>
        <v>【42.66】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82.2</v>
      </c>
      <c r="DD6" s="35">
        <f t="shared" si="11"/>
        <v>82.35</v>
      </c>
      <c r="DE6" s="35">
        <f t="shared" si="11"/>
        <v>82.9</v>
      </c>
      <c r="DF6" s="35">
        <f t="shared" si="11"/>
        <v>83.5</v>
      </c>
      <c r="DG6" s="35">
        <f t="shared" si="11"/>
        <v>83.06</v>
      </c>
      <c r="DH6" s="34" t="str">
        <f>IF(DH7="","",IF(DH7="-","【-】","【"&amp;SUBSTITUTE(TEXT(DH7,"#,##0.00"),"-","△")&amp;"】"))</f>
        <v>【82.67】</v>
      </c>
      <c r="DI6" s="35">
        <f>IF(DI7="",NA(),DI7)</f>
        <v>21.42</v>
      </c>
      <c r="DJ6" s="35">
        <f t="shared" ref="DJ6:DR6" si="12">IF(DJ7="",NA(),DJ7)</f>
        <v>35.869999999999997</v>
      </c>
      <c r="DK6" s="35">
        <f t="shared" si="12"/>
        <v>37.67</v>
      </c>
      <c r="DL6" s="35">
        <f t="shared" si="12"/>
        <v>39.47</v>
      </c>
      <c r="DM6" s="35">
        <f t="shared" si="12"/>
        <v>41.27</v>
      </c>
      <c r="DN6" s="35">
        <f t="shared" si="12"/>
        <v>13.6</v>
      </c>
      <c r="DO6" s="35">
        <f t="shared" si="12"/>
        <v>22.34</v>
      </c>
      <c r="DP6" s="35">
        <f t="shared" si="12"/>
        <v>22.79</v>
      </c>
      <c r="DQ6" s="35">
        <f t="shared" si="12"/>
        <v>22.77</v>
      </c>
      <c r="DR6" s="35">
        <f t="shared" si="12"/>
        <v>23.93</v>
      </c>
      <c r="DS6" s="34" t="str">
        <f>IF(DS7="","",IF(DS7="-","【-】","【"&amp;SUBSTITUTE(TEXT(DS7,"#,##0.00"),"-","△")&amp;"】"))</f>
        <v>【24.65】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5">
        <f t="shared" si="13"/>
        <v>0.04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0.04</v>
      </c>
      <c r="EL6" s="35">
        <f t="shared" si="14"/>
        <v>7.0000000000000007E-2</v>
      </c>
      <c r="EM6" s="35">
        <f t="shared" si="14"/>
        <v>0.09</v>
      </c>
      <c r="EN6" s="35">
        <f t="shared" si="14"/>
        <v>0.09</v>
      </c>
      <c r="EO6" s="34" t="str">
        <f>IF(EO7="","",IF(EO7="-","【-】","【"&amp;SUBSTITUTE(TEXT(EO7,"#,##0.00"),"-","△")&amp;"】"))</f>
        <v>【0.10】</v>
      </c>
    </row>
    <row r="7" spans="1:148" s="36" customFormat="1" x14ac:dyDescent="0.15">
      <c r="A7" s="28"/>
      <c r="B7" s="37">
        <v>2017</v>
      </c>
      <c r="C7" s="37">
        <v>403814</v>
      </c>
      <c r="D7" s="37">
        <v>46</v>
      </c>
      <c r="E7" s="37">
        <v>17</v>
      </c>
      <c r="F7" s="37">
        <v>4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72.349999999999994</v>
      </c>
      <c r="P7" s="38">
        <v>0.73</v>
      </c>
      <c r="Q7" s="38">
        <v>88.83</v>
      </c>
      <c r="R7" s="38">
        <v>3402</v>
      </c>
      <c r="S7" s="38">
        <v>14125</v>
      </c>
      <c r="T7" s="38">
        <v>11.6</v>
      </c>
      <c r="U7" s="38">
        <v>1217.67</v>
      </c>
      <c r="V7" s="38">
        <v>102</v>
      </c>
      <c r="W7" s="38">
        <v>0.12</v>
      </c>
      <c r="X7" s="38">
        <v>850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>
        <v>96.59</v>
      </c>
      <c r="AE7" s="38">
        <v>101.24</v>
      </c>
      <c r="AF7" s="38">
        <v>100.94</v>
      </c>
      <c r="AG7" s="38">
        <v>100.85</v>
      </c>
      <c r="AH7" s="38">
        <v>102.13</v>
      </c>
      <c r="AI7" s="38">
        <v>102.38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232.81</v>
      </c>
      <c r="AP7" s="38">
        <v>184.13</v>
      </c>
      <c r="AQ7" s="38">
        <v>101.85</v>
      </c>
      <c r="AR7" s="38">
        <v>110.77</v>
      </c>
      <c r="AS7" s="38">
        <v>109.51</v>
      </c>
      <c r="AT7" s="38">
        <v>102.97</v>
      </c>
      <c r="AU7" s="38" t="s">
        <v>114</v>
      </c>
      <c r="AV7" s="38">
        <v>89.7</v>
      </c>
      <c r="AW7" s="38">
        <v>84.21</v>
      </c>
      <c r="AX7" s="38">
        <v>85.04</v>
      </c>
      <c r="AY7" s="38">
        <v>89.4</v>
      </c>
      <c r="AZ7" s="38">
        <v>290.19</v>
      </c>
      <c r="BA7" s="38">
        <v>63.22</v>
      </c>
      <c r="BB7" s="38">
        <v>49.07</v>
      </c>
      <c r="BC7" s="38">
        <v>46.78</v>
      </c>
      <c r="BD7" s="38">
        <v>47.44</v>
      </c>
      <c r="BE7" s="38">
        <v>54.73</v>
      </c>
      <c r="BF7" s="38">
        <v>326.05</v>
      </c>
      <c r="BG7" s="38">
        <v>242.31</v>
      </c>
      <c r="BH7" s="38">
        <v>75.48</v>
      </c>
      <c r="BI7" s="38">
        <v>132.71</v>
      </c>
      <c r="BJ7" s="38">
        <v>123.67</v>
      </c>
      <c r="BK7" s="38">
        <v>1569.13</v>
      </c>
      <c r="BL7" s="38">
        <v>1436</v>
      </c>
      <c r="BM7" s="38">
        <v>1434.89</v>
      </c>
      <c r="BN7" s="38">
        <v>1298.9100000000001</v>
      </c>
      <c r="BO7" s="38">
        <v>1243.71</v>
      </c>
      <c r="BP7" s="38">
        <v>1225.44</v>
      </c>
      <c r="BQ7" s="38">
        <v>99.56</v>
      </c>
      <c r="BR7" s="38">
        <v>99.53</v>
      </c>
      <c r="BS7" s="38">
        <v>99.77</v>
      </c>
      <c r="BT7" s="38">
        <v>90.66</v>
      </c>
      <c r="BU7" s="38">
        <v>71.92</v>
      </c>
      <c r="BV7" s="38">
        <v>64.63</v>
      </c>
      <c r="BW7" s="38">
        <v>66.56</v>
      </c>
      <c r="BX7" s="38">
        <v>66.22</v>
      </c>
      <c r="BY7" s="38">
        <v>69.87</v>
      </c>
      <c r="BZ7" s="38">
        <v>74.3</v>
      </c>
      <c r="CA7" s="38">
        <v>75.58</v>
      </c>
      <c r="CB7" s="38">
        <v>141.34</v>
      </c>
      <c r="CC7" s="38">
        <v>143.22</v>
      </c>
      <c r="CD7" s="38">
        <v>306.12</v>
      </c>
      <c r="CE7" s="38">
        <v>154.30000000000001</v>
      </c>
      <c r="CF7" s="38">
        <v>149.99</v>
      </c>
      <c r="CG7" s="38">
        <v>245.75</v>
      </c>
      <c r="CH7" s="38">
        <v>244.29</v>
      </c>
      <c r="CI7" s="38">
        <v>246.72</v>
      </c>
      <c r="CJ7" s="38">
        <v>234.96</v>
      </c>
      <c r="CK7" s="38">
        <v>221.81</v>
      </c>
      <c r="CL7" s="38">
        <v>215.23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 t="s">
        <v>114</v>
      </c>
      <c r="CR7" s="38">
        <v>43.65</v>
      </c>
      <c r="CS7" s="38">
        <v>43.58</v>
      </c>
      <c r="CT7" s="38">
        <v>41.35</v>
      </c>
      <c r="CU7" s="38">
        <v>42.9</v>
      </c>
      <c r="CV7" s="38">
        <v>43.36</v>
      </c>
      <c r="CW7" s="38">
        <v>42.66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82.2</v>
      </c>
      <c r="DD7" s="38">
        <v>82.35</v>
      </c>
      <c r="DE7" s="38">
        <v>82.9</v>
      </c>
      <c r="DF7" s="38">
        <v>83.5</v>
      </c>
      <c r="DG7" s="38">
        <v>83.06</v>
      </c>
      <c r="DH7" s="38">
        <v>82.67</v>
      </c>
      <c r="DI7" s="38">
        <v>21.42</v>
      </c>
      <c r="DJ7" s="38">
        <v>35.869999999999997</v>
      </c>
      <c r="DK7" s="38">
        <v>37.67</v>
      </c>
      <c r="DL7" s="38">
        <v>39.47</v>
      </c>
      <c r="DM7" s="38">
        <v>41.27</v>
      </c>
      <c r="DN7" s="38">
        <v>13.6</v>
      </c>
      <c r="DO7" s="38">
        <v>22.34</v>
      </c>
      <c r="DP7" s="38">
        <v>22.79</v>
      </c>
      <c r="DQ7" s="38">
        <v>22.77</v>
      </c>
      <c r="DR7" s="38">
        <v>23.93</v>
      </c>
      <c r="DS7" s="38">
        <v>24.65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0.04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0.04</v>
      </c>
      <c r="EL7" s="38">
        <v>7.0000000000000007E-2</v>
      </c>
      <c r="EM7" s="38">
        <v>0.09</v>
      </c>
      <c r="EN7" s="38">
        <v>0.09</v>
      </c>
      <c r="EO7" s="38">
        <v>0.1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ashiya</cp:lastModifiedBy>
  <cp:lastPrinted>2019-01-21T01:08:02Z</cp:lastPrinted>
  <dcterms:created xsi:type="dcterms:W3CDTF">2018-12-03T08:54:20Z</dcterms:created>
  <dcterms:modified xsi:type="dcterms:W3CDTF">2019-01-21T01:08:03Z</dcterms:modified>
  <cp:category/>
</cp:coreProperties>
</file>