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0.9\ashiya\04 都市整備課\下水道係\有田\Dドライブから移行分（Ｈ24.11.14）\経営比較分析表\平成30年度\【経営比較分析表】2017_403814_46_1718\"/>
    </mc:Choice>
  </mc:AlternateContent>
  <workbookProtection workbookAlgorithmName="SHA-512" workbookHashValue="TgyAL9UMnxxR8J62j1P96smav0CFSBzhj83gNF6vSZ2XzP8ebEi/x4QTel10vMeyt3MNABmxWGdA+PTyPcdonA==" workbookSaltValue="D2xZPHRrmTHxGnK1O1m0vw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N86" i="4"/>
  <c r="M86" i="4"/>
  <c r="L86" i="4"/>
  <c r="K86" i="4"/>
  <c r="J86" i="4"/>
  <c r="I86" i="4"/>
  <c r="H86" i="4"/>
  <c r="G86" i="4"/>
  <c r="F86" i="4"/>
  <c r="E86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<sst xmlns="http://schemas.openxmlformats.org/spreadsheetml/2006/main" count="235" uniqueCount="123">
  <si>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</si>
  <si>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</si>
  <si>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</si>
  <si>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</si>
  <si>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</si>
  <si>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</si>
  <si>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</si>
  <si>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</si>
  <si>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</si>
  <si>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</si>
  <si>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</si>
  <si>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</si>
  <si>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</si>
  <si>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</si>
  <si>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</si>
  <si>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</si>
  <si>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</si>
  <si>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</si>
  <si>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</si>
  <si>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</si>
  <si>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</si>
  <si>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</si>
  <si>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</si>
  <si>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</si>
  <si>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</si>
  <si>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</si>
  <si>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</si>
  <si>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</si>
  <si>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</si>
  <si>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</si>
  <si>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</si>
  <si>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</si>
  <si>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</si>
  <si>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</si>
  <si>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</si>
  <si>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</si>
  <si>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</si>
  <si>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</si>
  <si>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</si>
  <si>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</si>
  <si>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</si>
  <si>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</si>
  <si>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</si>
  <si>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</si>
  <si>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</si>
  <si>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</si>
  <si>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</si>
  <si>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</si>
  <si>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</si>
  <si>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</si>
  <si>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</si>
  <si>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</si>
  <si>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</si>
  <si>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</si>
  <si>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</si>
  <si>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</si>
  <si>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</si>
  <si>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</si>
  <si>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</si>
  <si>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</si>
  <si>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</si>
  <si>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</si>
  <si>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</si>
  <si>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</si>
  <si>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</si>
  <si>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</si>
  <si>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</si>
  <si>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</si>
  <si>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</si>
  <si>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</si>
  <si>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</si>
  <si>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</si>
  <si>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</si>
  <si>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</si>
  <si>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</si>
  <si>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</si>
  <si>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</si>
  <si>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</si>
  <si>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</si>
  <si>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</si>
  <si>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</si>
  <si>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</si>
  <si>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</si>
  <si>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</si>
  <si>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</si>
  <si>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</si>
  <si>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</si>
  <si>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</si>
  <si>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</si>
  <si>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</si>
  <si>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</si>
  <si>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</si>
  <si>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</si>
  <si>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</si>
  <si>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</si>
  <si>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</si>
  <si>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</si>
  <si>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</si>
  <si>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</si>
  <si>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</si>
  <si>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</si>
  <si>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</si>
  <si>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</si>
  <si>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</si>
  <si>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</si>
  <si>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</si>
  <si>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</si>
  <si>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</si>
  <si>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福岡県　芦屋町</t>
  </si>
  <si>
    <t>法適用</t>
  </si>
  <si>
    <t>下水道事業</t>
  </si>
  <si>
    <t>公共下水道</t>
  </si>
  <si>
    <t>Cc1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</si>
  <si>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</si>
  <si>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</si>
  <si>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</si>
  <si>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</si>
  <si>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</si>
  <si>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</si>
  <si>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</si>
  <si>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芦屋町公共下水道事業は、昭和５７年に供用開始し、現在までに３０年以上経過している。また、面整備は概成しており、水洗化率も高い。近年は処理場・ポンプ場の改築更新事業を主に実施している。
　ここ５年間は、経常収支比率が１００％前後で推移しており、平成２８年５月に下水道使用料金改訂を行ったため、平成２８年度から良化している。
　また、供用開始後３０年以上経過しているため、現在までの欠損金の累積が大きく、類似団体と比較して6倍近くの大きい値を示している。
　企業債残高は、過去に繰上償還を行っていることもあり、残高が少なく良好な数値を示している。
　経費回収率及び汚水処理原価は平均値程度、施設利用率は供用開始当初に整備した施設について、高度経済成長による人口増計画としていたため、利用率が低くなっている。</t>
    <phoneticPr fontId="4"/>
  </si>
  <si>
    <t>　供用開始後３０年以上経過し、下水道施設は概成しているため、有形固定資産減価償却率は類似団体と比較して、高い値を示している。
　しかし、５０年以上経過している管渠が無いため、管渠老朽化率は０％となっている。
　管渠改善率については、劣化調査（ＴＶカメラ調査）結果に基づき老朽化管渠の更生・補修工事を行っている分の率が計上されている。</t>
    <phoneticPr fontId="4"/>
  </si>
  <si>
    <t>　今後は、累積欠損金の減少、経常収支比率及び経費回収率の向上を図り、経営改善を行うため、下水道使用料の改定及び一般会計からの繰入について、定期的に検討を行い、必要に応じて使用料改定等を実施する。
　また、今後は、事業効率化や経営の安定化へ向けて、抜本的な汚水処理方法の変更や広域化、他事業との連携も含めての検討を実施する。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</si>
</sst>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1.77</c:v>
                </c:pt>
                <c:pt idx="1">
                  <c:v>1.25</c:v>
                </c:pt>
                <c:pt idx="2">
                  <c:v>1.34</c:v>
                </c:pt>
                <c:pt idx="3">
                  <c:v>0.45</c:v>
                </c:pt>
                <c:pt idx="4">
                  <c:v>0.62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D3-485B-A088-CE7517D21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543368"/>
        <c:axId val="212679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0.15</c:v>
                </c:pt>
                <c:pt idx="1">
                  <c:v>0.11</c:v>
                </c:pt>
                <c:pt idx="2">
                  <c:v>0.09</c:v>
                </c:pt>
                <c:pt idx="3">
                  <c:v>0.19</c:v>
                </c:pt>
                <c:pt idx="4">
                  <c:v>0.23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2D3-485B-A088-CE7517D21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543368"/>
        <c:axId val="212679736"/>
      </c:lineChart>
      <c:dateAx>
        <c:axId val="103543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679736"/>
        <c:crosses val="autoZero"/>
        <c:auto val="1"/>
        <c:lblOffset val="100"/>
        <c:baseTimeUnit val="years"/>
      </c:dateAx>
      <c:valAx>
        <c:axId val="212679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543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44.54</c:v>
                </c:pt>
                <c:pt idx="1">
                  <c:v>45.33</c:v>
                </c:pt>
                <c:pt idx="2">
                  <c:v>44.22</c:v>
                </c:pt>
                <c:pt idx="3">
                  <c:v>46.15</c:v>
                </c:pt>
                <c:pt idx="4">
                  <c:v>42.64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FB-436E-A01D-319CBC9B0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762888"/>
        <c:axId val="21302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63.6</c:v>
                </c:pt>
                <c:pt idx="1">
                  <c:v>64.23</c:v>
                </c:pt>
                <c:pt idx="2">
                  <c:v>59.4</c:v>
                </c:pt>
                <c:pt idx="3">
                  <c:v>59.35</c:v>
                </c:pt>
                <c:pt idx="4">
                  <c:v>58.4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0FB-436E-A01D-319CBC9B0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762888"/>
        <c:axId val="213020128"/>
      </c:lineChart>
      <c:dateAx>
        <c:axId val="212762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3020128"/>
        <c:crosses val="autoZero"/>
        <c:auto val="1"/>
        <c:lblOffset val="100"/>
        <c:baseTimeUnit val="years"/>
      </c:dateAx>
      <c:valAx>
        <c:axId val="21302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2762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99.01</c:v>
                </c:pt>
                <c:pt idx="1">
                  <c:v>99.03</c:v>
                </c:pt>
                <c:pt idx="2">
                  <c:v>99.14</c:v>
                </c:pt>
                <c:pt idx="3">
                  <c:v>99.17</c:v>
                </c:pt>
                <c:pt idx="4">
                  <c:v>99.21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90-4D57-A4D5-D193D5FB5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626840"/>
        <c:axId val="213627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90.98</c:v>
                </c:pt>
                <c:pt idx="1">
                  <c:v>90.22</c:v>
                </c:pt>
                <c:pt idx="2">
                  <c:v>89.81</c:v>
                </c:pt>
                <c:pt idx="3">
                  <c:v>89.88</c:v>
                </c:pt>
                <c:pt idx="4">
                  <c:v>89.68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B90-4D57-A4D5-D193D5FB5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626840"/>
        <c:axId val="213627232"/>
      </c:lineChart>
      <c:dateAx>
        <c:axId val="213626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3627232"/>
        <c:crosses val="autoZero"/>
        <c:auto val="1"/>
        <c:lblOffset val="100"/>
        <c:baseTimeUnit val="years"/>
      </c:dateAx>
      <c:valAx>
        <c:axId val="213627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3626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96.93</c:v>
                </c:pt>
                <c:pt idx="1">
                  <c:v>101.02</c:v>
                </c:pt>
                <c:pt idx="2">
                  <c:v>96.46</c:v>
                </c:pt>
                <c:pt idx="3">
                  <c:v>105.46</c:v>
                </c:pt>
                <c:pt idx="4">
                  <c:v>105.56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CE-4DA9-BDE0-6381FCEDD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680912"/>
        <c:axId val="212681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109.71</c:v>
                </c:pt>
                <c:pt idx="1">
                  <c:v>107.31</c:v>
                </c:pt>
                <c:pt idx="2">
                  <c:v>115.25</c:v>
                </c:pt>
                <c:pt idx="3">
                  <c:v>105.98</c:v>
                </c:pt>
                <c:pt idx="4">
                  <c:v>105.53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2CE-4DA9-BDE0-6381FCEDD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0912"/>
        <c:axId val="212681304"/>
      </c:lineChart>
      <c:dateAx>
        <c:axId val="212680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681304"/>
        <c:crosses val="autoZero"/>
        <c:auto val="1"/>
        <c:lblOffset val="100"/>
        <c:baseTimeUnit val="years"/>
      </c:dateAx>
      <c:valAx>
        <c:axId val="212681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2680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25.1</c:v>
                </c:pt>
                <c:pt idx="1">
                  <c:v>52.14</c:v>
                </c:pt>
                <c:pt idx="2">
                  <c:v>53.22</c:v>
                </c:pt>
                <c:pt idx="3">
                  <c:v>55.28</c:v>
                </c:pt>
                <c:pt idx="4">
                  <c:v>55.83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D7-49E1-8BB2-DD861712B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682480"/>
        <c:axId val="212682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20.43</c:v>
                </c:pt>
                <c:pt idx="1">
                  <c:v>33.46</c:v>
                </c:pt>
                <c:pt idx="2">
                  <c:v>30.5</c:v>
                </c:pt>
                <c:pt idx="3">
                  <c:v>27.12</c:v>
                </c:pt>
                <c:pt idx="4">
                  <c:v>29.5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ED7-49E1-8BB2-DD861712B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82480"/>
        <c:axId val="212682872"/>
      </c:lineChart>
      <c:dateAx>
        <c:axId val="212682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682872"/>
        <c:crosses val="autoZero"/>
        <c:auto val="1"/>
        <c:lblOffset val="100"/>
        <c:baseTimeUnit val="years"/>
      </c:dateAx>
      <c:valAx>
        <c:axId val="212682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2682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F4-439E-856B-41D54C4DA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761320"/>
        <c:axId val="212761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1.73</c:v>
                </c:pt>
                <c:pt idx="1">
                  <c:v>3.12</c:v>
                </c:pt>
                <c:pt idx="2">
                  <c:v>3</c:v>
                </c:pt>
                <c:pt idx="3">
                  <c:v>1.93</c:v>
                </c:pt>
                <c:pt idx="4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BF4-439E-856B-41D54C4DA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761320"/>
        <c:axId val="212761712"/>
      </c:lineChart>
      <c:dateAx>
        <c:axId val="212761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761712"/>
        <c:crosses val="autoZero"/>
        <c:auto val="1"/>
        <c:lblOffset val="100"/>
        <c:baseTimeUnit val="years"/>
      </c:dateAx>
      <c:valAx>
        <c:axId val="212761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2761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549.61</c:v>
                </c:pt>
                <c:pt idx="1">
                  <c:v>252.48</c:v>
                </c:pt>
                <c:pt idx="2">
                  <c:v>275.43</c:v>
                </c:pt>
                <c:pt idx="3">
                  <c:v>240.29</c:v>
                </c:pt>
                <c:pt idx="4">
                  <c:v>227.32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07-4D54-9162-FF4B0D0DB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925064"/>
        <c:axId val="21292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67.930000000000007</c:v>
                </c:pt>
                <c:pt idx="1">
                  <c:v>24.54</c:v>
                </c:pt>
                <c:pt idx="2">
                  <c:v>19.440000000000001</c:v>
                </c:pt>
                <c:pt idx="3">
                  <c:v>41.15</c:v>
                </c:pt>
                <c:pt idx="4">
                  <c:v>39.08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07-4D54-9162-FF4B0D0DB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25064"/>
        <c:axId val="212925456"/>
      </c:lineChart>
      <c:dateAx>
        <c:axId val="212925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925456"/>
        <c:crosses val="autoZero"/>
        <c:auto val="1"/>
        <c:lblOffset val="100"/>
        <c:baseTimeUnit val="years"/>
      </c:dateAx>
      <c:valAx>
        <c:axId val="21292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2925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533.80999999999995</c:v>
                </c:pt>
                <c:pt idx="1">
                  <c:v>147.75</c:v>
                </c:pt>
                <c:pt idx="2">
                  <c:v>197.75</c:v>
                </c:pt>
                <c:pt idx="3">
                  <c:v>223.56</c:v>
                </c:pt>
                <c:pt idx="4">
                  <c:v>175.06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22-4635-9537-DD38B2B12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926632"/>
        <c:axId val="212927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133.77000000000001</c:v>
                </c:pt>
                <c:pt idx="1">
                  <c:v>56.94</c:v>
                </c:pt>
                <c:pt idx="2">
                  <c:v>71.52</c:v>
                </c:pt>
                <c:pt idx="3">
                  <c:v>88.12</c:v>
                </c:pt>
                <c:pt idx="4">
                  <c:v>81.33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22-4635-9537-DD38B2B12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26632"/>
        <c:axId val="212927024"/>
      </c:lineChart>
      <c:dateAx>
        <c:axId val="212926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927024"/>
        <c:crosses val="autoZero"/>
        <c:auto val="1"/>
        <c:lblOffset val="100"/>
        <c:baseTimeUnit val="years"/>
      </c:dateAx>
      <c:valAx>
        <c:axId val="21292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2926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258.18</c:v>
                </c:pt>
                <c:pt idx="1">
                  <c:v>242.15</c:v>
                </c:pt>
                <c:pt idx="2">
                  <c:v>119.85</c:v>
                </c:pt>
                <c:pt idx="3">
                  <c:v>67.3</c:v>
                </c:pt>
                <c:pt idx="4">
                  <c:v>75.55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A5-4B33-9076-C232BDAEE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928200"/>
        <c:axId val="212928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739.53</c:v>
                </c:pt>
                <c:pt idx="1">
                  <c:v>721.06</c:v>
                </c:pt>
                <c:pt idx="2">
                  <c:v>862.87</c:v>
                </c:pt>
                <c:pt idx="3">
                  <c:v>716.96</c:v>
                </c:pt>
                <c:pt idx="4">
                  <c:v>799.11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1A5-4B33-9076-C232BDAEE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28200"/>
        <c:axId val="212928592"/>
      </c:lineChart>
      <c:dateAx>
        <c:axId val="212928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928592"/>
        <c:crosses val="autoZero"/>
        <c:auto val="1"/>
        <c:lblOffset val="100"/>
        <c:baseTimeUnit val="years"/>
      </c:dateAx>
      <c:valAx>
        <c:axId val="212928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2928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94.56</c:v>
                </c:pt>
                <c:pt idx="1">
                  <c:v>105.3</c:v>
                </c:pt>
                <c:pt idx="2">
                  <c:v>99.02</c:v>
                </c:pt>
                <c:pt idx="3">
                  <c:v>105.4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1E-40A7-8265-9D599806F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018560"/>
        <c:axId val="213018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84.05</c:v>
                </c:pt>
                <c:pt idx="1">
                  <c:v>84.86</c:v>
                </c:pt>
                <c:pt idx="2">
                  <c:v>85.39</c:v>
                </c:pt>
                <c:pt idx="3">
                  <c:v>88.09</c:v>
                </c:pt>
                <c:pt idx="4">
                  <c:v>87.69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1E-40A7-8265-9D599806F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018560"/>
        <c:axId val="213018952"/>
      </c:lineChart>
      <c:dateAx>
        <c:axId val="213018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3018952"/>
        <c:crosses val="autoZero"/>
        <c:auto val="1"/>
        <c:lblOffset val="100"/>
        <c:baseTimeUnit val="years"/>
      </c:dateAx>
      <c:valAx>
        <c:axId val="213018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3018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219</c:v>
                </c:pt>
                <c:pt idx="1">
                  <c:v>197.1</c:v>
                </c:pt>
                <c:pt idx="2">
                  <c:v>202.34</c:v>
                </c:pt>
                <c:pt idx="3">
                  <c:v>207.59</c:v>
                </c:pt>
                <c:pt idx="4">
                  <c:v>223.49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4D-4287-A0EE-B0A39E611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764456"/>
        <c:axId val="212764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190.12</c:v>
                </c:pt>
                <c:pt idx="1">
                  <c:v>188.14</c:v>
                </c:pt>
                <c:pt idx="2">
                  <c:v>188.79</c:v>
                </c:pt>
                <c:pt idx="3">
                  <c:v>181.8</c:v>
                </c:pt>
                <c:pt idx="4">
                  <c:v>180.07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A4D-4287-A0EE-B0A39E611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764456"/>
        <c:axId val="212764064"/>
      </c:lineChart>
      <c:dateAx>
        <c:axId val="212764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764064"/>
        <c:crosses val="autoZero"/>
        <c:auto val="1"/>
        <c:lblOffset val="100"/>
        <c:baseTimeUnit val="years"/>
      </c:dateAx>
      <c:valAx>
        <c:axId val="212764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2764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1" zoomScaleNormal="100" workbookViewId="0">
      <selection activeCell="BM88" sqref="BM88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福岡県　芦屋町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公共下水道</v>
      </c>
      <c r="Q8" s="72"/>
      <c r="R8" s="72"/>
      <c r="S8" s="72"/>
      <c r="T8" s="72"/>
      <c r="U8" s="72"/>
      <c r="V8" s="72"/>
      <c r="W8" s="72" t="str">
        <f>データ!L6</f>
        <v>Cc1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14125</v>
      </c>
      <c r="AM8" s="69"/>
      <c r="AN8" s="69"/>
      <c r="AO8" s="69"/>
      <c r="AP8" s="69"/>
      <c r="AQ8" s="69"/>
      <c r="AR8" s="69"/>
      <c r="AS8" s="69"/>
      <c r="AT8" s="68">
        <f>データ!T6</f>
        <v>11.6</v>
      </c>
      <c r="AU8" s="68"/>
      <c r="AV8" s="68"/>
      <c r="AW8" s="68"/>
      <c r="AX8" s="68"/>
      <c r="AY8" s="68"/>
      <c r="AZ8" s="68"/>
      <c r="BA8" s="68"/>
      <c r="BB8" s="68">
        <f>データ!U6</f>
        <v>1217.67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>
        <f>データ!O6</f>
        <v>83.83</v>
      </c>
      <c r="J10" s="68"/>
      <c r="K10" s="68"/>
      <c r="L10" s="68"/>
      <c r="M10" s="68"/>
      <c r="N10" s="68"/>
      <c r="O10" s="68"/>
      <c r="P10" s="68">
        <f>データ!P6</f>
        <v>99.23</v>
      </c>
      <c r="Q10" s="68"/>
      <c r="R10" s="68"/>
      <c r="S10" s="68"/>
      <c r="T10" s="68"/>
      <c r="U10" s="68"/>
      <c r="V10" s="68"/>
      <c r="W10" s="68">
        <f>データ!Q6</f>
        <v>88.7</v>
      </c>
      <c r="X10" s="68"/>
      <c r="Y10" s="68"/>
      <c r="Z10" s="68"/>
      <c r="AA10" s="68"/>
      <c r="AB10" s="68"/>
      <c r="AC10" s="68"/>
      <c r="AD10" s="69">
        <f>データ!R6</f>
        <v>3402</v>
      </c>
      <c r="AE10" s="69"/>
      <c r="AF10" s="69"/>
      <c r="AG10" s="69"/>
      <c r="AH10" s="69"/>
      <c r="AI10" s="69"/>
      <c r="AJ10" s="69"/>
      <c r="AK10" s="2"/>
      <c r="AL10" s="69">
        <f>データ!V6</f>
        <v>13849</v>
      </c>
      <c r="AM10" s="69"/>
      <c r="AN10" s="69"/>
      <c r="AO10" s="69"/>
      <c r="AP10" s="69"/>
      <c r="AQ10" s="69"/>
      <c r="AR10" s="69"/>
      <c r="AS10" s="69"/>
      <c r="AT10" s="68">
        <f>データ!W6</f>
        <v>5.12</v>
      </c>
      <c r="AU10" s="68"/>
      <c r="AV10" s="68"/>
      <c r="AW10" s="68"/>
      <c r="AX10" s="68"/>
      <c r="AY10" s="68"/>
      <c r="AZ10" s="68"/>
      <c r="BA10" s="68"/>
      <c r="BB10" s="68">
        <f>データ!X6</f>
        <v>2704.88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8" t="s">
        <v>120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6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19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19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19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8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6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19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19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19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8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8" t="s">
        <v>121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6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19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19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19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8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6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19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19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19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8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8" t="s">
        <v>122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6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19"/>
      <c r="V79" s="19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19"/>
      <c r="AP79" s="19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7"/>
      <c r="BJ79" s="18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6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19"/>
      <c r="V80" s="19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19"/>
      <c r="AP80" s="19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7"/>
      <c r="BJ80" s="18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5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>【108.80】</v>
      </c>
      <c r="F86" s="26" t="str">
        <f>データ!AT6</f>
        <v>【4.27】</v>
      </c>
      <c r="G86" s="26" t="str">
        <f>データ!BE6</f>
        <v>【66.41】</v>
      </c>
      <c r="H86" s="26" t="str">
        <f>データ!BP6</f>
        <v>【707.33】</v>
      </c>
      <c r="I86" s="26" t="str">
        <f>データ!CA6</f>
        <v>【101.26】</v>
      </c>
      <c r="J86" s="26" t="str">
        <f>データ!CL6</f>
        <v>【136.39】</v>
      </c>
      <c r="K86" s="26" t="str">
        <f>データ!CW6</f>
        <v>【60.13】</v>
      </c>
      <c r="L86" s="26" t="str">
        <f>データ!DH6</f>
        <v>【95.06】</v>
      </c>
      <c r="M86" s="26" t="str">
        <f>データ!DS6</f>
        <v>【38.13】</v>
      </c>
      <c r="N86" s="26" t="str">
        <f>データ!ED6</f>
        <v>【5.37】</v>
      </c>
      <c r="O86" s="26" t="str">
        <f>データ!EO6</f>
        <v>【0.23】</v>
      </c>
    </row>
  </sheetData>
  <sheetProtection algorithmName="SHA-512" hashValue="+izPzKc9fQXmqgE7/uS5I5CbNgus24BmrTP1TdG5YhmczoeRGDKs3NFJ1hQev0qzCFOfiCavchhAthWfekR1Vg==" saltValue="o711PsukThtcN+rCioMh+A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55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56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57</v>
      </c>
      <c r="B3" s="29" t="s">
        <v>58</v>
      </c>
      <c r="C3" s="29" t="s">
        <v>59</v>
      </c>
      <c r="D3" s="29" t="s">
        <v>60</v>
      </c>
      <c r="E3" s="29" t="s">
        <v>61</v>
      </c>
      <c r="F3" s="29" t="s">
        <v>62</v>
      </c>
      <c r="G3" s="29" t="s">
        <v>63</v>
      </c>
      <c r="H3" s="77" t="s">
        <v>64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67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79</v>
      </c>
      <c r="B5" s="31"/>
      <c r="C5" s="31"/>
      <c r="D5" s="31"/>
      <c r="E5" s="31"/>
      <c r="F5" s="31"/>
      <c r="G5" s="31"/>
      <c r="H5" s="32" t="s">
        <v>80</v>
      </c>
      <c r="I5" s="32" t="s">
        <v>81</v>
      </c>
      <c r="J5" s="32" t="s">
        <v>82</v>
      </c>
      <c r="K5" s="32" t="s">
        <v>83</v>
      </c>
      <c r="L5" s="32" t="s">
        <v>84</v>
      </c>
      <c r="M5" s="32" t="s">
        <v>5</v>
      </c>
      <c r="N5" s="32" t="s">
        <v>85</v>
      </c>
      <c r="O5" s="32" t="s">
        <v>86</v>
      </c>
      <c r="P5" s="32" t="s">
        <v>87</v>
      </c>
      <c r="Q5" s="32" t="s">
        <v>88</v>
      </c>
      <c r="R5" s="32" t="s">
        <v>89</v>
      </c>
      <c r="S5" s="32" t="s">
        <v>90</v>
      </c>
      <c r="T5" s="32" t="s">
        <v>91</v>
      </c>
      <c r="U5" s="32" t="s">
        <v>92</v>
      </c>
      <c r="V5" s="32" t="s">
        <v>93</v>
      </c>
      <c r="W5" s="32" t="s">
        <v>94</v>
      </c>
      <c r="X5" s="32" t="s">
        <v>95</v>
      </c>
      <c r="Y5" s="32" t="s">
        <v>96</v>
      </c>
      <c r="Z5" s="32" t="s">
        <v>97</v>
      </c>
      <c r="AA5" s="32" t="s">
        <v>98</v>
      </c>
      <c r="AB5" s="32" t="s">
        <v>99</v>
      </c>
      <c r="AC5" s="32" t="s">
        <v>100</v>
      </c>
      <c r="AD5" s="32" t="s">
        <v>101</v>
      </c>
      <c r="AE5" s="32" t="s">
        <v>102</v>
      </c>
      <c r="AF5" s="32" t="s">
        <v>103</v>
      </c>
      <c r="AG5" s="32" t="s">
        <v>104</v>
      </c>
      <c r="AH5" s="32" t="s">
        <v>105</v>
      </c>
      <c r="AI5" s="32" t="s">
        <v>43</v>
      </c>
      <c r="AJ5" s="32" t="s">
        <v>96</v>
      </c>
      <c r="AK5" s="32" t="s">
        <v>97</v>
      </c>
      <c r="AL5" s="32" t="s">
        <v>98</v>
      </c>
      <c r="AM5" s="32" t="s">
        <v>99</v>
      </c>
      <c r="AN5" s="32" t="s">
        <v>100</v>
      </c>
      <c r="AO5" s="32" t="s">
        <v>101</v>
      </c>
      <c r="AP5" s="32" t="s">
        <v>102</v>
      </c>
      <c r="AQ5" s="32" t="s">
        <v>103</v>
      </c>
      <c r="AR5" s="32" t="s">
        <v>104</v>
      </c>
      <c r="AS5" s="32" t="s">
        <v>105</v>
      </c>
      <c r="AT5" s="32" t="s">
        <v>106</v>
      </c>
      <c r="AU5" s="32" t="s">
        <v>96</v>
      </c>
      <c r="AV5" s="32" t="s">
        <v>97</v>
      </c>
      <c r="AW5" s="32" t="s">
        <v>98</v>
      </c>
      <c r="AX5" s="32" t="s">
        <v>99</v>
      </c>
      <c r="AY5" s="32" t="s">
        <v>100</v>
      </c>
      <c r="AZ5" s="32" t="s">
        <v>101</v>
      </c>
      <c r="BA5" s="32" t="s">
        <v>102</v>
      </c>
      <c r="BB5" s="32" t="s">
        <v>103</v>
      </c>
      <c r="BC5" s="32" t="s">
        <v>104</v>
      </c>
      <c r="BD5" s="32" t="s">
        <v>105</v>
      </c>
      <c r="BE5" s="32" t="s">
        <v>106</v>
      </c>
      <c r="BF5" s="32" t="s">
        <v>96</v>
      </c>
      <c r="BG5" s="32" t="s">
        <v>97</v>
      </c>
      <c r="BH5" s="32" t="s">
        <v>98</v>
      </c>
      <c r="BI5" s="32" t="s">
        <v>99</v>
      </c>
      <c r="BJ5" s="32" t="s">
        <v>100</v>
      </c>
      <c r="BK5" s="32" t="s">
        <v>101</v>
      </c>
      <c r="BL5" s="32" t="s">
        <v>102</v>
      </c>
      <c r="BM5" s="32" t="s">
        <v>103</v>
      </c>
      <c r="BN5" s="32" t="s">
        <v>104</v>
      </c>
      <c r="BO5" s="32" t="s">
        <v>105</v>
      </c>
      <c r="BP5" s="32" t="s">
        <v>106</v>
      </c>
      <c r="BQ5" s="32" t="s">
        <v>96</v>
      </c>
      <c r="BR5" s="32" t="s">
        <v>97</v>
      </c>
      <c r="BS5" s="32" t="s">
        <v>98</v>
      </c>
      <c r="BT5" s="32" t="s">
        <v>99</v>
      </c>
      <c r="BU5" s="32" t="s">
        <v>100</v>
      </c>
      <c r="BV5" s="32" t="s">
        <v>101</v>
      </c>
      <c r="BW5" s="32" t="s">
        <v>102</v>
      </c>
      <c r="BX5" s="32" t="s">
        <v>103</v>
      </c>
      <c r="BY5" s="32" t="s">
        <v>104</v>
      </c>
      <c r="BZ5" s="32" t="s">
        <v>105</v>
      </c>
      <c r="CA5" s="32" t="s">
        <v>106</v>
      </c>
      <c r="CB5" s="32" t="s">
        <v>96</v>
      </c>
      <c r="CC5" s="32" t="s">
        <v>97</v>
      </c>
      <c r="CD5" s="32" t="s">
        <v>98</v>
      </c>
      <c r="CE5" s="32" t="s">
        <v>99</v>
      </c>
      <c r="CF5" s="32" t="s">
        <v>100</v>
      </c>
      <c r="CG5" s="32" t="s">
        <v>101</v>
      </c>
      <c r="CH5" s="32" t="s">
        <v>102</v>
      </c>
      <c r="CI5" s="32" t="s">
        <v>103</v>
      </c>
      <c r="CJ5" s="32" t="s">
        <v>104</v>
      </c>
      <c r="CK5" s="32" t="s">
        <v>105</v>
      </c>
      <c r="CL5" s="32" t="s">
        <v>106</v>
      </c>
      <c r="CM5" s="32" t="s">
        <v>96</v>
      </c>
      <c r="CN5" s="32" t="s">
        <v>97</v>
      </c>
      <c r="CO5" s="32" t="s">
        <v>98</v>
      </c>
      <c r="CP5" s="32" t="s">
        <v>99</v>
      </c>
      <c r="CQ5" s="32" t="s">
        <v>100</v>
      </c>
      <c r="CR5" s="32" t="s">
        <v>101</v>
      </c>
      <c r="CS5" s="32" t="s">
        <v>102</v>
      </c>
      <c r="CT5" s="32" t="s">
        <v>103</v>
      </c>
      <c r="CU5" s="32" t="s">
        <v>104</v>
      </c>
      <c r="CV5" s="32" t="s">
        <v>105</v>
      </c>
      <c r="CW5" s="32" t="s">
        <v>106</v>
      </c>
      <c r="CX5" s="32" t="s">
        <v>96</v>
      </c>
      <c r="CY5" s="32" t="s">
        <v>97</v>
      </c>
      <c r="CZ5" s="32" t="s">
        <v>98</v>
      </c>
      <c r="DA5" s="32" t="s">
        <v>99</v>
      </c>
      <c r="DB5" s="32" t="s">
        <v>100</v>
      </c>
      <c r="DC5" s="32" t="s">
        <v>101</v>
      </c>
      <c r="DD5" s="32" t="s">
        <v>102</v>
      </c>
      <c r="DE5" s="32" t="s">
        <v>103</v>
      </c>
      <c r="DF5" s="32" t="s">
        <v>104</v>
      </c>
      <c r="DG5" s="32" t="s">
        <v>105</v>
      </c>
      <c r="DH5" s="32" t="s">
        <v>106</v>
      </c>
      <c r="DI5" s="32" t="s">
        <v>96</v>
      </c>
      <c r="DJ5" s="32" t="s">
        <v>97</v>
      </c>
      <c r="DK5" s="32" t="s">
        <v>98</v>
      </c>
      <c r="DL5" s="32" t="s">
        <v>99</v>
      </c>
      <c r="DM5" s="32" t="s">
        <v>100</v>
      </c>
      <c r="DN5" s="32" t="s">
        <v>101</v>
      </c>
      <c r="DO5" s="32" t="s">
        <v>102</v>
      </c>
      <c r="DP5" s="32" t="s">
        <v>103</v>
      </c>
      <c r="DQ5" s="32" t="s">
        <v>104</v>
      </c>
      <c r="DR5" s="32" t="s">
        <v>105</v>
      </c>
      <c r="DS5" s="32" t="s">
        <v>106</v>
      </c>
      <c r="DT5" s="32" t="s">
        <v>96</v>
      </c>
      <c r="DU5" s="32" t="s">
        <v>97</v>
      </c>
      <c r="DV5" s="32" t="s">
        <v>98</v>
      </c>
      <c r="DW5" s="32" t="s">
        <v>99</v>
      </c>
      <c r="DX5" s="32" t="s">
        <v>100</v>
      </c>
      <c r="DY5" s="32" t="s">
        <v>101</v>
      </c>
      <c r="DZ5" s="32" t="s">
        <v>102</v>
      </c>
      <c r="EA5" s="32" t="s">
        <v>103</v>
      </c>
      <c r="EB5" s="32" t="s">
        <v>104</v>
      </c>
      <c r="EC5" s="32" t="s">
        <v>105</v>
      </c>
      <c r="ED5" s="32" t="s">
        <v>106</v>
      </c>
      <c r="EE5" s="32" t="s">
        <v>96</v>
      </c>
      <c r="EF5" s="32" t="s">
        <v>97</v>
      </c>
      <c r="EG5" s="32" t="s">
        <v>98</v>
      </c>
      <c r="EH5" s="32" t="s">
        <v>99</v>
      </c>
      <c r="EI5" s="32" t="s">
        <v>100</v>
      </c>
      <c r="EJ5" s="32" t="s">
        <v>101</v>
      </c>
      <c r="EK5" s="32" t="s">
        <v>102</v>
      </c>
      <c r="EL5" s="32" t="s">
        <v>103</v>
      </c>
      <c r="EM5" s="32" t="s">
        <v>104</v>
      </c>
      <c r="EN5" s="32" t="s">
        <v>105</v>
      </c>
      <c r="EO5" s="32" t="s">
        <v>106</v>
      </c>
    </row>
    <row r="6" spans="1:148" s="36" customFormat="1" x14ac:dyDescent="0.15">
      <c r="A6" s="28" t="s">
        <v>107</v>
      </c>
      <c r="B6" s="33">
        <f>B7</f>
        <v>2017</v>
      </c>
      <c r="C6" s="33">
        <f t="shared" ref="C6:X6" si="3">C7</f>
        <v>403814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福岡県　芦屋町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Cc1</v>
      </c>
      <c r="M6" s="33" t="str">
        <f t="shared" si="3"/>
        <v>非設置</v>
      </c>
      <c r="N6" s="34" t="str">
        <f t="shared" si="3"/>
        <v>-</v>
      </c>
      <c r="O6" s="34">
        <f t="shared" si="3"/>
        <v>83.83</v>
      </c>
      <c r="P6" s="34">
        <f t="shared" si="3"/>
        <v>99.23</v>
      </c>
      <c r="Q6" s="34">
        <f t="shared" si="3"/>
        <v>88.7</v>
      </c>
      <c r="R6" s="34">
        <f t="shared" si="3"/>
        <v>3402</v>
      </c>
      <c r="S6" s="34">
        <f t="shared" si="3"/>
        <v>14125</v>
      </c>
      <c r="T6" s="34">
        <f t="shared" si="3"/>
        <v>11.6</v>
      </c>
      <c r="U6" s="34">
        <f t="shared" si="3"/>
        <v>1217.67</v>
      </c>
      <c r="V6" s="34">
        <f t="shared" si="3"/>
        <v>13849</v>
      </c>
      <c r="W6" s="34">
        <f t="shared" si="3"/>
        <v>5.12</v>
      </c>
      <c r="X6" s="34">
        <f t="shared" si="3"/>
        <v>2704.88</v>
      </c>
      <c r="Y6" s="35">
        <f>IF(Y7="",NA(),Y7)</f>
        <v>96.93</v>
      </c>
      <c r="Z6" s="35">
        <f t="shared" ref="Z6:AH6" si="4">IF(Z7="",NA(),Z7)</f>
        <v>101.02</v>
      </c>
      <c r="AA6" s="35">
        <f t="shared" si="4"/>
        <v>96.46</v>
      </c>
      <c r="AB6" s="35">
        <f t="shared" si="4"/>
        <v>105.46</v>
      </c>
      <c r="AC6" s="35">
        <f t="shared" si="4"/>
        <v>105.56</v>
      </c>
      <c r="AD6" s="35">
        <f t="shared" si="4"/>
        <v>109.71</v>
      </c>
      <c r="AE6" s="35">
        <f t="shared" si="4"/>
        <v>107.31</v>
      </c>
      <c r="AF6" s="35">
        <f t="shared" si="4"/>
        <v>115.25</v>
      </c>
      <c r="AG6" s="35">
        <f t="shared" si="4"/>
        <v>105.98</v>
      </c>
      <c r="AH6" s="35">
        <f t="shared" si="4"/>
        <v>105.53</v>
      </c>
      <c r="AI6" s="34" t="str">
        <f>IF(AI7="","",IF(AI7="-","【-】","【"&amp;SUBSTITUTE(TEXT(AI7,"#,##0.00"),"-","△")&amp;"】"))</f>
        <v>【108.80】</v>
      </c>
      <c r="AJ6" s="35">
        <f>IF(AJ7="",NA(),AJ7)</f>
        <v>549.61</v>
      </c>
      <c r="AK6" s="35">
        <f t="shared" ref="AK6:AS6" si="5">IF(AK7="",NA(),AK7)</f>
        <v>252.48</v>
      </c>
      <c r="AL6" s="35">
        <f t="shared" si="5"/>
        <v>275.43</v>
      </c>
      <c r="AM6" s="35">
        <f t="shared" si="5"/>
        <v>240.29</v>
      </c>
      <c r="AN6" s="35">
        <f t="shared" si="5"/>
        <v>227.32</v>
      </c>
      <c r="AO6" s="35">
        <f t="shared" si="5"/>
        <v>67.930000000000007</v>
      </c>
      <c r="AP6" s="35">
        <f t="shared" si="5"/>
        <v>24.54</v>
      </c>
      <c r="AQ6" s="35">
        <f t="shared" si="5"/>
        <v>19.440000000000001</v>
      </c>
      <c r="AR6" s="35">
        <f t="shared" si="5"/>
        <v>41.15</v>
      </c>
      <c r="AS6" s="35">
        <f t="shared" si="5"/>
        <v>39.08</v>
      </c>
      <c r="AT6" s="34" t="str">
        <f>IF(AT7="","",IF(AT7="-","【-】","【"&amp;SUBSTITUTE(TEXT(AT7,"#,##0.00"),"-","△")&amp;"】"))</f>
        <v>【4.27】</v>
      </c>
      <c r="AU6" s="35">
        <f>IF(AU7="",NA(),AU7)</f>
        <v>533.80999999999995</v>
      </c>
      <c r="AV6" s="35">
        <f t="shared" ref="AV6:BD6" si="6">IF(AV7="",NA(),AV7)</f>
        <v>147.75</v>
      </c>
      <c r="AW6" s="35">
        <f t="shared" si="6"/>
        <v>197.75</v>
      </c>
      <c r="AX6" s="35">
        <f t="shared" si="6"/>
        <v>223.56</v>
      </c>
      <c r="AY6" s="35">
        <f t="shared" si="6"/>
        <v>175.06</v>
      </c>
      <c r="AZ6" s="35">
        <f t="shared" si="6"/>
        <v>133.77000000000001</v>
      </c>
      <c r="BA6" s="35">
        <f t="shared" si="6"/>
        <v>56.94</v>
      </c>
      <c r="BB6" s="35">
        <f t="shared" si="6"/>
        <v>71.52</v>
      </c>
      <c r="BC6" s="35">
        <f t="shared" si="6"/>
        <v>88.12</v>
      </c>
      <c r="BD6" s="35">
        <f t="shared" si="6"/>
        <v>81.33</v>
      </c>
      <c r="BE6" s="34" t="str">
        <f>IF(BE7="","",IF(BE7="-","【-】","【"&amp;SUBSTITUTE(TEXT(BE7,"#,##0.00"),"-","△")&amp;"】"))</f>
        <v>【66.41】</v>
      </c>
      <c r="BF6" s="35">
        <f>IF(BF7="",NA(),BF7)</f>
        <v>258.18</v>
      </c>
      <c r="BG6" s="35">
        <f t="shared" ref="BG6:BO6" si="7">IF(BG7="",NA(),BG7)</f>
        <v>242.15</v>
      </c>
      <c r="BH6" s="35">
        <f t="shared" si="7"/>
        <v>119.85</v>
      </c>
      <c r="BI6" s="35">
        <f t="shared" si="7"/>
        <v>67.3</v>
      </c>
      <c r="BJ6" s="35">
        <f t="shared" si="7"/>
        <v>75.55</v>
      </c>
      <c r="BK6" s="35">
        <f t="shared" si="7"/>
        <v>739.53</v>
      </c>
      <c r="BL6" s="35">
        <f t="shared" si="7"/>
        <v>721.06</v>
      </c>
      <c r="BM6" s="35">
        <f t="shared" si="7"/>
        <v>862.87</v>
      </c>
      <c r="BN6" s="35">
        <f t="shared" si="7"/>
        <v>716.96</v>
      </c>
      <c r="BO6" s="35">
        <f t="shared" si="7"/>
        <v>799.11</v>
      </c>
      <c r="BP6" s="34" t="str">
        <f>IF(BP7="","",IF(BP7="-","【-】","【"&amp;SUBSTITUTE(TEXT(BP7,"#,##0.00"),"-","△")&amp;"】"))</f>
        <v>【707.33】</v>
      </c>
      <c r="BQ6" s="35">
        <f>IF(BQ7="",NA(),BQ7)</f>
        <v>94.56</v>
      </c>
      <c r="BR6" s="35">
        <f t="shared" ref="BR6:BZ6" si="8">IF(BR7="",NA(),BR7)</f>
        <v>105.3</v>
      </c>
      <c r="BS6" s="35">
        <f t="shared" si="8"/>
        <v>99.02</v>
      </c>
      <c r="BT6" s="35">
        <f t="shared" si="8"/>
        <v>105.4</v>
      </c>
      <c r="BU6" s="35">
        <f t="shared" si="8"/>
        <v>100</v>
      </c>
      <c r="BV6" s="35">
        <f t="shared" si="8"/>
        <v>84.05</v>
      </c>
      <c r="BW6" s="35">
        <f t="shared" si="8"/>
        <v>84.86</v>
      </c>
      <c r="BX6" s="35">
        <f t="shared" si="8"/>
        <v>85.39</v>
      </c>
      <c r="BY6" s="35">
        <f t="shared" si="8"/>
        <v>88.09</v>
      </c>
      <c r="BZ6" s="35">
        <f t="shared" si="8"/>
        <v>87.69</v>
      </c>
      <c r="CA6" s="34" t="str">
        <f>IF(CA7="","",IF(CA7="-","【-】","【"&amp;SUBSTITUTE(TEXT(CA7,"#,##0.00"),"-","△")&amp;"】"))</f>
        <v>【101.26】</v>
      </c>
      <c r="CB6" s="35">
        <f>IF(CB7="",NA(),CB7)</f>
        <v>219</v>
      </c>
      <c r="CC6" s="35">
        <f t="shared" ref="CC6:CK6" si="9">IF(CC7="",NA(),CC7)</f>
        <v>197.1</v>
      </c>
      <c r="CD6" s="35">
        <f t="shared" si="9"/>
        <v>202.34</v>
      </c>
      <c r="CE6" s="35">
        <f t="shared" si="9"/>
        <v>207.59</v>
      </c>
      <c r="CF6" s="35">
        <f t="shared" si="9"/>
        <v>223.49</v>
      </c>
      <c r="CG6" s="35">
        <f t="shared" si="9"/>
        <v>190.12</v>
      </c>
      <c r="CH6" s="35">
        <f t="shared" si="9"/>
        <v>188.14</v>
      </c>
      <c r="CI6" s="35">
        <f t="shared" si="9"/>
        <v>188.79</v>
      </c>
      <c r="CJ6" s="35">
        <f t="shared" si="9"/>
        <v>181.8</v>
      </c>
      <c r="CK6" s="35">
        <f t="shared" si="9"/>
        <v>180.07</v>
      </c>
      <c r="CL6" s="34" t="str">
        <f>IF(CL7="","",IF(CL7="-","【-】","【"&amp;SUBSTITUTE(TEXT(CL7,"#,##0.00"),"-","△")&amp;"】"))</f>
        <v>【136.39】</v>
      </c>
      <c r="CM6" s="35">
        <f>IF(CM7="",NA(),CM7)</f>
        <v>44.54</v>
      </c>
      <c r="CN6" s="35">
        <f t="shared" ref="CN6:CV6" si="10">IF(CN7="",NA(),CN7)</f>
        <v>45.33</v>
      </c>
      <c r="CO6" s="35">
        <f t="shared" si="10"/>
        <v>44.22</v>
      </c>
      <c r="CP6" s="35">
        <f t="shared" si="10"/>
        <v>46.15</v>
      </c>
      <c r="CQ6" s="35">
        <f t="shared" si="10"/>
        <v>42.64</v>
      </c>
      <c r="CR6" s="35">
        <f t="shared" si="10"/>
        <v>63.6</v>
      </c>
      <c r="CS6" s="35">
        <f t="shared" si="10"/>
        <v>64.23</v>
      </c>
      <c r="CT6" s="35">
        <f t="shared" si="10"/>
        <v>59.4</v>
      </c>
      <c r="CU6" s="35">
        <f t="shared" si="10"/>
        <v>59.35</v>
      </c>
      <c r="CV6" s="35">
        <f t="shared" si="10"/>
        <v>58.4</v>
      </c>
      <c r="CW6" s="34" t="str">
        <f>IF(CW7="","",IF(CW7="-","【-】","【"&amp;SUBSTITUTE(TEXT(CW7,"#,##0.00"),"-","△")&amp;"】"))</f>
        <v>【60.13】</v>
      </c>
      <c r="CX6" s="35">
        <f>IF(CX7="",NA(),CX7)</f>
        <v>99.01</v>
      </c>
      <c r="CY6" s="35">
        <f t="shared" ref="CY6:DG6" si="11">IF(CY7="",NA(),CY7)</f>
        <v>99.03</v>
      </c>
      <c r="CZ6" s="35">
        <f t="shared" si="11"/>
        <v>99.14</v>
      </c>
      <c r="DA6" s="35">
        <f t="shared" si="11"/>
        <v>99.17</v>
      </c>
      <c r="DB6" s="35">
        <f t="shared" si="11"/>
        <v>99.21</v>
      </c>
      <c r="DC6" s="35">
        <f t="shared" si="11"/>
        <v>90.98</v>
      </c>
      <c r="DD6" s="35">
        <f t="shared" si="11"/>
        <v>90.22</v>
      </c>
      <c r="DE6" s="35">
        <f t="shared" si="11"/>
        <v>89.81</v>
      </c>
      <c r="DF6" s="35">
        <f t="shared" si="11"/>
        <v>89.88</v>
      </c>
      <c r="DG6" s="35">
        <f t="shared" si="11"/>
        <v>89.68</v>
      </c>
      <c r="DH6" s="34" t="str">
        <f>IF(DH7="","",IF(DH7="-","【-】","【"&amp;SUBSTITUTE(TEXT(DH7,"#,##0.00"),"-","△")&amp;"】"))</f>
        <v>【95.06】</v>
      </c>
      <c r="DI6" s="35">
        <f>IF(DI7="",NA(),DI7)</f>
        <v>25.1</v>
      </c>
      <c r="DJ6" s="35">
        <f t="shared" ref="DJ6:DR6" si="12">IF(DJ7="",NA(),DJ7)</f>
        <v>52.14</v>
      </c>
      <c r="DK6" s="35">
        <f t="shared" si="12"/>
        <v>53.22</v>
      </c>
      <c r="DL6" s="35">
        <f t="shared" si="12"/>
        <v>55.28</v>
      </c>
      <c r="DM6" s="35">
        <f t="shared" si="12"/>
        <v>55.83</v>
      </c>
      <c r="DN6" s="35">
        <f t="shared" si="12"/>
        <v>20.43</v>
      </c>
      <c r="DO6" s="35">
        <f t="shared" si="12"/>
        <v>33.46</v>
      </c>
      <c r="DP6" s="35">
        <f t="shared" si="12"/>
        <v>30.5</v>
      </c>
      <c r="DQ6" s="35">
        <f t="shared" si="12"/>
        <v>27.12</v>
      </c>
      <c r="DR6" s="35">
        <f t="shared" si="12"/>
        <v>29.5</v>
      </c>
      <c r="DS6" s="34" t="str">
        <f>IF(DS7="","",IF(DS7="-","【-】","【"&amp;SUBSTITUTE(TEXT(DS7,"#,##0.00"),"-","△")&amp;"】"))</f>
        <v>【38.13】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5">
        <f t="shared" si="13"/>
        <v>1.73</v>
      </c>
      <c r="DZ6" s="35">
        <f t="shared" si="13"/>
        <v>3.12</v>
      </c>
      <c r="EA6" s="35">
        <f t="shared" si="13"/>
        <v>3</v>
      </c>
      <c r="EB6" s="35">
        <f t="shared" si="13"/>
        <v>1.93</v>
      </c>
      <c r="EC6" s="35">
        <f t="shared" si="13"/>
        <v>1.92</v>
      </c>
      <c r="ED6" s="34" t="str">
        <f>IF(ED7="","",IF(ED7="-","【-】","【"&amp;SUBSTITUTE(TEXT(ED7,"#,##0.00"),"-","△")&amp;"】"))</f>
        <v>【5.37】</v>
      </c>
      <c r="EE6" s="35">
        <f>IF(EE7="",NA(),EE7)</f>
        <v>1.77</v>
      </c>
      <c r="EF6" s="35">
        <f t="shared" ref="EF6:EN6" si="14">IF(EF7="",NA(),EF7)</f>
        <v>1.25</v>
      </c>
      <c r="EG6" s="35">
        <f t="shared" si="14"/>
        <v>1.34</v>
      </c>
      <c r="EH6" s="35">
        <f t="shared" si="14"/>
        <v>0.45</v>
      </c>
      <c r="EI6" s="35">
        <f t="shared" si="14"/>
        <v>0.62</v>
      </c>
      <c r="EJ6" s="35">
        <f t="shared" si="14"/>
        <v>0.15</v>
      </c>
      <c r="EK6" s="35">
        <f t="shared" si="14"/>
        <v>0.11</v>
      </c>
      <c r="EL6" s="35">
        <f t="shared" si="14"/>
        <v>0.09</v>
      </c>
      <c r="EM6" s="35">
        <f t="shared" si="14"/>
        <v>0.19</v>
      </c>
      <c r="EN6" s="35">
        <f t="shared" si="14"/>
        <v>0.23</v>
      </c>
      <c r="EO6" s="34" t="str">
        <f>IF(EO7="","",IF(EO7="-","【-】","【"&amp;SUBSTITUTE(TEXT(EO7,"#,##0.00"),"-","△")&amp;"】"))</f>
        <v>【0.23】</v>
      </c>
    </row>
    <row r="7" spans="1:148" s="36" customFormat="1" x14ac:dyDescent="0.15">
      <c r="A7" s="28"/>
      <c r="B7" s="37">
        <v>2017</v>
      </c>
      <c r="C7" s="37">
        <v>403814</v>
      </c>
      <c r="D7" s="37">
        <v>46</v>
      </c>
      <c r="E7" s="37">
        <v>17</v>
      </c>
      <c r="F7" s="37">
        <v>1</v>
      </c>
      <c r="G7" s="37">
        <v>0</v>
      </c>
      <c r="H7" s="37" t="s">
        <v>108</v>
      </c>
      <c r="I7" s="37" t="s">
        <v>109</v>
      </c>
      <c r="J7" s="37" t="s">
        <v>110</v>
      </c>
      <c r="K7" s="37" t="s">
        <v>111</v>
      </c>
      <c r="L7" s="37" t="s">
        <v>112</v>
      </c>
      <c r="M7" s="37" t="s">
        <v>113</v>
      </c>
      <c r="N7" s="38" t="s">
        <v>114</v>
      </c>
      <c r="O7" s="38">
        <v>83.83</v>
      </c>
      <c r="P7" s="38">
        <v>99.23</v>
      </c>
      <c r="Q7" s="38">
        <v>88.7</v>
      </c>
      <c r="R7" s="38">
        <v>3402</v>
      </c>
      <c r="S7" s="38">
        <v>14125</v>
      </c>
      <c r="T7" s="38">
        <v>11.6</v>
      </c>
      <c r="U7" s="38">
        <v>1217.67</v>
      </c>
      <c r="V7" s="38">
        <v>13849</v>
      </c>
      <c r="W7" s="38">
        <v>5.12</v>
      </c>
      <c r="X7" s="38">
        <v>2704.88</v>
      </c>
      <c r="Y7" s="38">
        <v>96.93</v>
      </c>
      <c r="Z7" s="38">
        <v>101.02</v>
      </c>
      <c r="AA7" s="38">
        <v>96.46</v>
      </c>
      <c r="AB7" s="38">
        <v>105.46</v>
      </c>
      <c r="AC7" s="38">
        <v>105.56</v>
      </c>
      <c r="AD7" s="38">
        <v>109.71</v>
      </c>
      <c r="AE7" s="38">
        <v>107.31</v>
      </c>
      <c r="AF7" s="38">
        <v>115.25</v>
      </c>
      <c r="AG7" s="38">
        <v>105.98</v>
      </c>
      <c r="AH7" s="38">
        <v>105.53</v>
      </c>
      <c r="AI7" s="38">
        <v>108.8</v>
      </c>
      <c r="AJ7" s="38">
        <v>549.61</v>
      </c>
      <c r="AK7" s="38">
        <v>252.48</v>
      </c>
      <c r="AL7" s="38">
        <v>275.43</v>
      </c>
      <c r="AM7" s="38">
        <v>240.29</v>
      </c>
      <c r="AN7" s="38">
        <v>227.32</v>
      </c>
      <c r="AO7" s="38">
        <v>67.930000000000007</v>
      </c>
      <c r="AP7" s="38">
        <v>24.54</v>
      </c>
      <c r="AQ7" s="38">
        <v>19.440000000000001</v>
      </c>
      <c r="AR7" s="38">
        <v>41.15</v>
      </c>
      <c r="AS7" s="38">
        <v>39.08</v>
      </c>
      <c r="AT7" s="38">
        <v>4.2699999999999996</v>
      </c>
      <c r="AU7" s="38">
        <v>533.80999999999995</v>
      </c>
      <c r="AV7" s="38">
        <v>147.75</v>
      </c>
      <c r="AW7" s="38">
        <v>197.75</v>
      </c>
      <c r="AX7" s="38">
        <v>223.56</v>
      </c>
      <c r="AY7" s="38">
        <v>175.06</v>
      </c>
      <c r="AZ7" s="38">
        <v>133.77000000000001</v>
      </c>
      <c r="BA7" s="38">
        <v>56.94</v>
      </c>
      <c r="BB7" s="38">
        <v>71.52</v>
      </c>
      <c r="BC7" s="38">
        <v>88.12</v>
      </c>
      <c r="BD7" s="38">
        <v>81.33</v>
      </c>
      <c r="BE7" s="38">
        <v>66.41</v>
      </c>
      <c r="BF7" s="38">
        <v>258.18</v>
      </c>
      <c r="BG7" s="38">
        <v>242.15</v>
      </c>
      <c r="BH7" s="38">
        <v>119.85</v>
      </c>
      <c r="BI7" s="38">
        <v>67.3</v>
      </c>
      <c r="BJ7" s="38">
        <v>75.55</v>
      </c>
      <c r="BK7" s="38">
        <v>739.53</v>
      </c>
      <c r="BL7" s="38">
        <v>721.06</v>
      </c>
      <c r="BM7" s="38">
        <v>862.87</v>
      </c>
      <c r="BN7" s="38">
        <v>716.96</v>
      </c>
      <c r="BO7" s="38">
        <v>799.11</v>
      </c>
      <c r="BP7" s="38">
        <v>707.33</v>
      </c>
      <c r="BQ7" s="38">
        <v>94.56</v>
      </c>
      <c r="BR7" s="38">
        <v>105.3</v>
      </c>
      <c r="BS7" s="38">
        <v>99.02</v>
      </c>
      <c r="BT7" s="38">
        <v>105.4</v>
      </c>
      <c r="BU7" s="38">
        <v>100</v>
      </c>
      <c r="BV7" s="38">
        <v>84.05</v>
      </c>
      <c r="BW7" s="38">
        <v>84.86</v>
      </c>
      <c r="BX7" s="38">
        <v>85.39</v>
      </c>
      <c r="BY7" s="38">
        <v>88.09</v>
      </c>
      <c r="BZ7" s="38">
        <v>87.69</v>
      </c>
      <c r="CA7" s="38">
        <v>101.26</v>
      </c>
      <c r="CB7" s="38">
        <v>219</v>
      </c>
      <c r="CC7" s="38">
        <v>197.1</v>
      </c>
      <c r="CD7" s="38">
        <v>202.34</v>
      </c>
      <c r="CE7" s="38">
        <v>207.59</v>
      </c>
      <c r="CF7" s="38">
        <v>223.49</v>
      </c>
      <c r="CG7" s="38">
        <v>190.12</v>
      </c>
      <c r="CH7" s="38">
        <v>188.14</v>
      </c>
      <c r="CI7" s="38">
        <v>188.79</v>
      </c>
      <c r="CJ7" s="38">
        <v>181.8</v>
      </c>
      <c r="CK7" s="38">
        <v>180.07</v>
      </c>
      <c r="CL7" s="38">
        <v>136.38999999999999</v>
      </c>
      <c r="CM7" s="38">
        <v>44.54</v>
      </c>
      <c r="CN7" s="38">
        <v>45.33</v>
      </c>
      <c r="CO7" s="38">
        <v>44.22</v>
      </c>
      <c r="CP7" s="38">
        <v>46.15</v>
      </c>
      <c r="CQ7" s="38">
        <v>42.64</v>
      </c>
      <c r="CR7" s="38">
        <v>63.6</v>
      </c>
      <c r="CS7" s="38">
        <v>64.23</v>
      </c>
      <c r="CT7" s="38">
        <v>59.4</v>
      </c>
      <c r="CU7" s="38">
        <v>59.35</v>
      </c>
      <c r="CV7" s="38">
        <v>58.4</v>
      </c>
      <c r="CW7" s="38">
        <v>60.13</v>
      </c>
      <c r="CX7" s="38">
        <v>99.01</v>
      </c>
      <c r="CY7" s="38">
        <v>99.03</v>
      </c>
      <c r="CZ7" s="38">
        <v>99.14</v>
      </c>
      <c r="DA7" s="38">
        <v>99.17</v>
      </c>
      <c r="DB7" s="38">
        <v>99.21</v>
      </c>
      <c r="DC7" s="38">
        <v>90.98</v>
      </c>
      <c r="DD7" s="38">
        <v>90.22</v>
      </c>
      <c r="DE7" s="38">
        <v>89.81</v>
      </c>
      <c r="DF7" s="38">
        <v>89.88</v>
      </c>
      <c r="DG7" s="38">
        <v>89.68</v>
      </c>
      <c r="DH7" s="38">
        <v>95.06</v>
      </c>
      <c r="DI7" s="38">
        <v>25.1</v>
      </c>
      <c r="DJ7" s="38">
        <v>52.14</v>
      </c>
      <c r="DK7" s="38">
        <v>53.22</v>
      </c>
      <c r="DL7" s="38">
        <v>55.28</v>
      </c>
      <c r="DM7" s="38">
        <v>55.83</v>
      </c>
      <c r="DN7" s="38">
        <v>20.43</v>
      </c>
      <c r="DO7" s="38">
        <v>33.46</v>
      </c>
      <c r="DP7" s="38">
        <v>30.5</v>
      </c>
      <c r="DQ7" s="38">
        <v>27.12</v>
      </c>
      <c r="DR7" s="38">
        <v>29.5</v>
      </c>
      <c r="DS7" s="38">
        <v>38.130000000000003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1.73</v>
      </c>
      <c r="DZ7" s="38">
        <v>3.12</v>
      </c>
      <c r="EA7" s="38">
        <v>3</v>
      </c>
      <c r="EB7" s="38">
        <v>1.93</v>
      </c>
      <c r="EC7" s="38">
        <v>1.92</v>
      </c>
      <c r="ED7" s="38">
        <v>5.37</v>
      </c>
      <c r="EE7" s="38">
        <v>1.77</v>
      </c>
      <c r="EF7" s="38">
        <v>1.25</v>
      </c>
      <c r="EG7" s="38">
        <v>1.34</v>
      </c>
      <c r="EH7" s="38">
        <v>0.45</v>
      </c>
      <c r="EI7" s="38">
        <v>0.62</v>
      </c>
      <c r="EJ7" s="38">
        <v>0.15</v>
      </c>
      <c r="EK7" s="38">
        <v>0.11</v>
      </c>
      <c r="EL7" s="38">
        <v>0.09</v>
      </c>
      <c r="EM7" s="38">
        <v>0.19</v>
      </c>
      <c r="EN7" s="38">
        <v>0.23</v>
      </c>
      <c r="EO7" s="38">
        <v>0.23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115</v>
      </c>
      <c r="C9" s="40" t="s">
        <v>116</v>
      </c>
      <c r="D9" s="40" t="s">
        <v>117</v>
      </c>
      <c r="E9" s="40" t="s">
        <v>118</v>
      </c>
      <c r="F9" s="40" t="s">
        <v>119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58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ashiya</cp:lastModifiedBy>
  <cp:lastPrinted>2019-01-21T00:49:20Z</cp:lastPrinted>
  <dcterms:created xsi:type="dcterms:W3CDTF">2018-12-03T08:51:27Z</dcterms:created>
  <dcterms:modified xsi:type="dcterms:W3CDTF">2019-01-21T00:49:20Z</dcterms:modified>
  <cp:category/>
</cp:coreProperties>
</file>